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0054267\Desktop\Culture Médiathèque\"/>
    </mc:Choice>
  </mc:AlternateContent>
  <bookViews>
    <workbookView xWindow="-15" yWindow="4890" windowWidth="24030" windowHeight="4950" tabRatio="599"/>
  </bookViews>
  <sheets>
    <sheet name="Entrées" sheetId="1" r:id="rId1"/>
    <sheet name="Prêts" sheetId="2" r:id="rId2"/>
    <sheet name="Fréquentation portail" sheetId="87" r:id="rId3"/>
    <sheet name="Abonnés &amp; Emprunteurs actifs" sheetId="56" r:id="rId4"/>
    <sheet name="Surfaces et places assises" sheetId="92" r:id="rId5"/>
    <sheet name="Entrées prêts jours heures" sheetId="93" r:id="rId6"/>
    <sheet name="Abonnés au 31 cate d'abo" sheetId="4" r:id="rId7"/>
    <sheet name="Abonnés communes et %" sheetId="65" r:id="rId8"/>
    <sheet name="Abonnés des communes" sheetId="116" r:id="rId9"/>
    <sheet name="Collection" sheetId="22" r:id="rId10"/>
    <sheet name="Acquisitions courantes " sheetId="118" r:id="rId11"/>
    <sheet name="Acquisitions par loc" sheetId="53" r:id="rId12"/>
    <sheet name="Périodiques " sheetId="113" r:id="rId13"/>
  </sheets>
  <externalReferences>
    <externalReference r:id="rId14"/>
    <externalReference r:id="rId15"/>
    <externalReference r:id="rId16"/>
    <externalReference r:id="rId17"/>
  </externalReferences>
  <definedNames>
    <definedName name="a">#REF!</definedName>
    <definedName name="e" localSheetId="8">#REF!</definedName>
    <definedName name="e">#REF!</definedName>
    <definedName name="Excel_BuiltIn__FilterDatabase_1" localSheetId="8">#REF!</definedName>
    <definedName name="Excel_BuiltIn__FilterDatabase_1" localSheetId="5">#REF!</definedName>
    <definedName name="Excel_BuiltIn__FilterDatabase_1" localSheetId="2">#REF!</definedName>
    <definedName name="Excel_BuiltIn__FilterDatabase_1" localSheetId="12">#REF!</definedName>
    <definedName name="Excel_BuiltIn__FilterDatabase_1" localSheetId="4">#REF!</definedName>
    <definedName name="Excel_BuiltIn__FilterDatabase_1">#REF!</definedName>
    <definedName name="Excel_BuiltIn__FilterDatabase_2" localSheetId="8">#REF!</definedName>
    <definedName name="Excel_BuiltIn__FilterDatabase_2" localSheetId="5">#REF!</definedName>
    <definedName name="Excel_BuiltIn__FilterDatabase_2" localSheetId="2">#REF!</definedName>
    <definedName name="Excel_BuiltIn__FilterDatabase_2" localSheetId="12">#REF!</definedName>
    <definedName name="Excel_BuiltIn__FilterDatabase_2" localSheetId="4">#REF!</definedName>
    <definedName name="Excel_BuiltIn__FilterDatabase_2">#REF!</definedName>
    <definedName name="_xlnm.Print_Area" localSheetId="6">'Abonnés au 31 cate d''abo'!$A$1:$S$33</definedName>
    <definedName name="_xlnm.Print_Area" localSheetId="8">'Abonnés des communes'!$A$1:$M$35</definedName>
    <definedName name="_xlnm.Print_Area" localSheetId="9">Collection!$A$1:$Q$42</definedName>
    <definedName name="_xlnm.Print_Area" localSheetId="0">Entrées!$A$1:$R$33</definedName>
    <definedName name="_xlnm.Print_Area" localSheetId="1">Prêts!$A$1:$S$38</definedName>
  </definedNames>
  <calcPr calcId="152511"/>
</workbook>
</file>

<file path=xl/calcChain.xml><?xml version="1.0" encoding="utf-8"?>
<calcChain xmlns="http://schemas.openxmlformats.org/spreadsheetml/2006/main">
  <c r="K5" i="116" l="1"/>
  <c r="K6" i="116"/>
  <c r="K7" i="116"/>
  <c r="K8" i="116"/>
  <c r="K9" i="116"/>
  <c r="K10" i="116"/>
  <c r="K11" i="116"/>
  <c r="K12" i="116"/>
  <c r="K13" i="116"/>
  <c r="K14" i="116"/>
  <c r="K15" i="116"/>
  <c r="K16" i="116"/>
  <c r="K17" i="116"/>
  <c r="K18" i="116"/>
  <c r="K19" i="116"/>
  <c r="I5" i="116"/>
  <c r="I6" i="116"/>
  <c r="I7" i="116"/>
  <c r="I8" i="116"/>
  <c r="I9" i="116"/>
  <c r="I10" i="116"/>
  <c r="I11" i="116"/>
  <c r="I12" i="116"/>
  <c r="I13" i="116"/>
  <c r="I14" i="116"/>
  <c r="I15" i="116"/>
  <c r="I16" i="116"/>
  <c r="I17" i="116"/>
  <c r="I18" i="116"/>
  <c r="I19" i="116"/>
  <c r="G5" i="116"/>
  <c r="G6" i="116"/>
  <c r="G7" i="116"/>
  <c r="G8" i="116"/>
  <c r="G9" i="116"/>
  <c r="G10" i="116"/>
  <c r="G11" i="116"/>
  <c r="G12" i="116"/>
  <c r="G13" i="116"/>
  <c r="G14" i="116"/>
  <c r="G15" i="116"/>
  <c r="G16" i="116"/>
  <c r="G17" i="116"/>
  <c r="G18" i="116"/>
  <c r="G19" i="116"/>
  <c r="E5" i="116"/>
  <c r="E6" i="116"/>
  <c r="E7" i="116"/>
  <c r="E8" i="116"/>
  <c r="E9" i="116"/>
  <c r="E10" i="116"/>
  <c r="E11" i="116"/>
  <c r="E12" i="116"/>
  <c r="E13" i="116"/>
  <c r="E14" i="116"/>
  <c r="E15" i="116"/>
  <c r="E16" i="116"/>
  <c r="E17" i="116"/>
  <c r="E18" i="116"/>
  <c r="E19" i="116"/>
  <c r="C19" i="116"/>
  <c r="C4" i="116"/>
  <c r="C5" i="116"/>
  <c r="C6" i="116"/>
  <c r="C7" i="116"/>
  <c r="C8" i="116"/>
  <c r="C9" i="116"/>
  <c r="C10" i="116"/>
  <c r="C11" i="116"/>
  <c r="C12" i="116"/>
  <c r="C13" i="116"/>
  <c r="C14" i="116"/>
  <c r="C15" i="116"/>
  <c r="C16" i="116"/>
  <c r="C17" i="116"/>
  <c r="C18" i="116"/>
  <c r="K4" i="116"/>
  <c r="I4" i="116"/>
  <c r="G4" i="116"/>
  <c r="E4" i="116"/>
  <c r="E40" i="113" l="1"/>
  <c r="D37" i="113"/>
  <c r="D36" i="113"/>
  <c r="E36" i="113" s="1"/>
  <c r="G34" i="113"/>
  <c r="E34" i="113"/>
  <c r="G32" i="113"/>
  <c r="E32" i="113"/>
  <c r="G30" i="113"/>
  <c r="E30" i="113"/>
  <c r="G28" i="113"/>
  <c r="E28" i="113"/>
  <c r="G26" i="113"/>
  <c r="E26" i="113"/>
  <c r="G24" i="113"/>
  <c r="E24" i="113"/>
  <c r="G22" i="113"/>
  <c r="E22" i="113"/>
  <c r="E20" i="113"/>
  <c r="G20" i="113" s="1"/>
  <c r="G18" i="113"/>
  <c r="E18" i="113"/>
  <c r="G16" i="113"/>
  <c r="E16" i="113"/>
  <c r="E15" i="113"/>
  <c r="G13" i="113"/>
  <c r="E13" i="113"/>
  <c r="G10" i="113"/>
  <c r="E10" i="113"/>
  <c r="E7" i="113"/>
  <c r="G7" i="113" s="1"/>
  <c r="G5" i="113"/>
  <c r="E5" i="113"/>
  <c r="K17" i="93" l="1"/>
  <c r="J17" i="93"/>
  <c r="H17" i="93"/>
  <c r="G17" i="93"/>
  <c r="K16" i="93"/>
  <c r="J16" i="93"/>
  <c r="H16" i="93"/>
  <c r="G16" i="93"/>
  <c r="K15" i="93"/>
  <c r="J15" i="93"/>
  <c r="H15" i="93"/>
  <c r="G15" i="93"/>
  <c r="K14" i="93"/>
  <c r="J14" i="93"/>
  <c r="H14" i="93"/>
  <c r="G14" i="93"/>
  <c r="K13" i="93"/>
  <c r="J13" i="93"/>
  <c r="H13" i="93"/>
  <c r="G13" i="93"/>
  <c r="K11" i="93"/>
  <c r="J11" i="93"/>
  <c r="H11" i="93"/>
  <c r="G11" i="93"/>
  <c r="K10" i="93"/>
  <c r="J10" i="93"/>
  <c r="H10" i="93"/>
  <c r="G10" i="93"/>
  <c r="K9" i="93"/>
  <c r="J9" i="93"/>
  <c r="H9" i="93"/>
  <c r="G9" i="93"/>
  <c r="K8" i="93"/>
  <c r="J8" i="93"/>
  <c r="H8" i="93"/>
  <c r="G8" i="93"/>
  <c r="K7" i="93"/>
  <c r="J7" i="93"/>
  <c r="H7" i="93"/>
  <c r="G7" i="93"/>
  <c r="K6" i="93"/>
  <c r="J6" i="93"/>
  <c r="H6" i="93"/>
  <c r="G6" i="93"/>
  <c r="K5" i="93"/>
  <c r="J5" i="93"/>
  <c r="H5" i="93"/>
  <c r="G5" i="93"/>
  <c r="K4" i="93"/>
  <c r="J4" i="93"/>
  <c r="H4" i="93"/>
  <c r="G4" i="93"/>
  <c r="D25" i="92" l="1"/>
  <c r="C25" i="92"/>
  <c r="M37" i="65" l="1"/>
  <c r="K37" i="65"/>
  <c r="J37" i="65"/>
  <c r="H37" i="65"/>
  <c r="G37" i="65"/>
  <c r="B37" i="65"/>
  <c r="R16" i="1" l="1"/>
  <c r="K14" i="4" l="1"/>
  <c r="K19" i="2" l="1"/>
  <c r="N18" i="1"/>
  <c r="S16" i="2" l="1"/>
  <c r="B19" i="2"/>
  <c r="E19" i="2"/>
  <c r="S6" i="2"/>
  <c r="S7" i="2"/>
  <c r="S8" i="2"/>
  <c r="S9" i="2"/>
  <c r="S10" i="2"/>
  <c r="S13" i="2"/>
  <c r="S14" i="2"/>
  <c r="O19" i="2"/>
  <c r="L19" i="2"/>
  <c r="J19" i="2"/>
  <c r="I19" i="2"/>
  <c r="H19" i="2"/>
  <c r="G19" i="2"/>
  <c r="S4" i="4"/>
  <c r="S5" i="4"/>
  <c r="S6" i="4"/>
  <c r="S7" i="4"/>
  <c r="S8" i="4"/>
  <c r="S9" i="4"/>
  <c r="S10" i="4"/>
  <c r="S11" i="4"/>
  <c r="S3" i="4"/>
  <c r="D14" i="4"/>
  <c r="E14" i="4"/>
  <c r="F14" i="4"/>
  <c r="G14" i="4"/>
  <c r="H14" i="4"/>
  <c r="I14" i="4"/>
  <c r="J14" i="4"/>
  <c r="L14" i="4"/>
  <c r="M14" i="4"/>
  <c r="N14" i="4"/>
  <c r="O14" i="4"/>
  <c r="P14" i="4"/>
  <c r="Q14" i="4"/>
  <c r="B14" i="4"/>
  <c r="S12" i="4"/>
  <c r="M18" i="1"/>
  <c r="O18" i="1"/>
  <c r="B18" i="1"/>
  <c r="C18" i="1"/>
  <c r="E18" i="1"/>
  <c r="F18" i="1"/>
  <c r="G18" i="1"/>
  <c r="H18" i="1"/>
  <c r="I18" i="1"/>
  <c r="K18" i="1"/>
  <c r="L18" i="1"/>
  <c r="D19" i="2"/>
  <c r="F19" i="2"/>
  <c r="M19" i="2"/>
  <c r="N19" i="2"/>
  <c r="P19" i="2"/>
  <c r="S11" i="2"/>
  <c r="S12" i="2"/>
  <c r="S15" i="2"/>
  <c r="R5" i="1"/>
  <c r="R6" i="1"/>
  <c r="R7" i="1"/>
  <c r="R8" i="1"/>
  <c r="R9" i="1"/>
  <c r="R10" i="1"/>
  <c r="R11" i="1"/>
  <c r="R12" i="1"/>
  <c r="R13" i="1"/>
  <c r="R14" i="1"/>
  <c r="R15" i="1"/>
  <c r="R4" i="1"/>
  <c r="S17" i="2" l="1"/>
  <c r="D18" i="1"/>
  <c r="Q19" i="2"/>
  <c r="S5" i="2"/>
  <c r="P18" i="1" l="1"/>
</calcChain>
</file>

<file path=xl/sharedStrings.xml><?xml version="1.0" encoding="utf-8"?>
<sst xmlns="http://schemas.openxmlformats.org/spreadsheetml/2006/main" count="546" uniqueCount="317">
  <si>
    <r>
      <t xml:space="preserve">Total prêts </t>
    </r>
    <r>
      <rPr>
        <sz val="8"/>
        <rFont val="Arial"/>
        <family val="2"/>
      </rPr>
      <t>hors Centre Ressources</t>
    </r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</si>
  <si>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</si>
  <si>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</si>
  <si>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</si>
  <si>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</si>
  <si>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</si>
  <si>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</si>
  <si>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</si>
  <si>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</si>
  <si>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</si>
  <si>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</si>
  <si>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</si>
  <si>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</si>
  <si>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E. Zola</t>
  </si>
  <si>
    <t>Fellini</t>
  </si>
  <si>
    <t>Victor Hugo</t>
  </si>
  <si>
    <t>JJ Rousseau</t>
  </si>
  <si>
    <t>Garcia Lorca</t>
  </si>
  <si>
    <t>La Gare</t>
  </si>
  <si>
    <t>Shakespeare</t>
  </si>
  <si>
    <t>Françoise Giroud</t>
  </si>
  <si>
    <t>Aimé Césaire</t>
  </si>
  <si>
    <t>Albert Camus</t>
  </si>
  <si>
    <t>J. de La Fontaine</t>
  </si>
  <si>
    <t>P. Langevin</t>
  </si>
  <si>
    <t>Total</t>
  </si>
  <si>
    <t>BCD</t>
  </si>
  <si>
    <t>Autres</t>
  </si>
  <si>
    <t>Nombre de jours ouverts</t>
  </si>
  <si>
    <t>Nombre d'heures</t>
  </si>
  <si>
    <t>Ouvertures hebdomadaires</t>
  </si>
  <si>
    <t>Entrées</t>
  </si>
  <si>
    <t>Entrées
/jour</t>
  </si>
  <si>
    <t>Entrées
/heure</t>
  </si>
  <si>
    <t>Prêts</t>
  </si>
  <si>
    <t>Prêts
/jour</t>
  </si>
  <si>
    <t>Prêts
/heure</t>
  </si>
  <si>
    <t>Commentaires</t>
  </si>
  <si>
    <t>40h30 + 3h30 le dimanche</t>
  </si>
  <si>
    <t>Federico Fellini</t>
  </si>
  <si>
    <t>26h30</t>
  </si>
  <si>
    <t>Jean-Jacques Rousseau</t>
  </si>
  <si>
    <t>William Shakespeare</t>
  </si>
  <si>
    <t>28h</t>
  </si>
  <si>
    <t>Jean de La Fontaine</t>
  </si>
  <si>
    <t>21h</t>
  </si>
  <si>
    <t>29h</t>
  </si>
  <si>
    <t>Paul Langevin</t>
  </si>
  <si>
    <t>15h30</t>
  </si>
  <si>
    <t>PLACES ASSISES</t>
  </si>
  <si>
    <t>SHON</t>
  </si>
  <si>
    <t>SU</t>
  </si>
  <si>
    <t>Places assises seules</t>
  </si>
  <si>
    <t>Sous-total places assises seules et places asises avec tables</t>
  </si>
  <si>
    <t>Places assises auditorium, salles d'animation et de vidéo collective</t>
  </si>
  <si>
    <t>Sous-total places assises animation</t>
  </si>
  <si>
    <t xml:space="preserve">Emile Zola </t>
  </si>
  <si>
    <t>Accueil, Forum, auditorium</t>
  </si>
  <si>
    <t>Adultes</t>
  </si>
  <si>
    <t>Jeunesse</t>
  </si>
  <si>
    <t>Mixtes</t>
  </si>
  <si>
    <t>Patrimoine</t>
  </si>
  <si>
    <t>Centre de ressources</t>
  </si>
  <si>
    <t>TOTAL</t>
  </si>
  <si>
    <t>SURFACES</t>
  </si>
  <si>
    <t xml:space="preserve">Baillargues </t>
  </si>
  <si>
    <t>Beaulieu</t>
  </si>
  <si>
    <t>Castries</t>
  </si>
  <si>
    <t>Clapiers</t>
  </si>
  <si>
    <t>Cournonsec</t>
  </si>
  <si>
    <t>Cournonterral</t>
  </si>
  <si>
    <t>Fabrègues</t>
  </si>
  <si>
    <t>Grabels</t>
  </si>
  <si>
    <t>Jacou</t>
  </si>
  <si>
    <t>Juvignac</t>
  </si>
  <si>
    <t>Lattes</t>
  </si>
  <si>
    <t>Lavérune</t>
  </si>
  <si>
    <t>Le Crès</t>
  </si>
  <si>
    <t>Montaud</t>
  </si>
  <si>
    <t>Pignan</t>
  </si>
  <si>
    <t>Pérols</t>
  </si>
  <si>
    <t>Restinclières</t>
  </si>
  <si>
    <t>Saint-Brès</t>
  </si>
  <si>
    <t>Saint-Drézéry</t>
  </si>
  <si>
    <t>Saussan</t>
  </si>
  <si>
    <t>Sussargues</t>
  </si>
  <si>
    <t>Vendargues</t>
  </si>
  <si>
    <t>Dossier de presse</t>
  </si>
  <si>
    <t>Jeu de société</t>
  </si>
  <si>
    <t>DVDROM Jeunesse Prêt</t>
  </si>
  <si>
    <t>Docs Graphiques</t>
  </si>
  <si>
    <t>Méthode de langue Adultes</t>
  </si>
  <si>
    <t>Méthode de langue Jeunesse</t>
  </si>
  <si>
    <t>Livres Enregistrés</t>
  </si>
  <si>
    <t>CD Adultes</t>
  </si>
  <si>
    <t>CD Enfants</t>
  </si>
  <si>
    <t>DVD Adultes</t>
  </si>
  <si>
    <t>DVD Enfants</t>
  </si>
  <si>
    <t>Cassette audio</t>
  </si>
  <si>
    <t>DVDROM Jeunesse Consultation</t>
  </si>
  <si>
    <t>DVDROM Adulte Consultation</t>
  </si>
  <si>
    <t>Jeux vidéo Consultation</t>
  </si>
  <si>
    <t>Manuscrits</t>
  </si>
  <si>
    <t>F. Fellini</t>
  </si>
  <si>
    <t xml:space="preserve">Adultes </t>
  </si>
  <si>
    <t>Chercheurs</t>
  </si>
  <si>
    <t>Collectivités</t>
  </si>
  <si>
    <t>Enfants</t>
  </si>
  <si>
    <t>Jeunes</t>
  </si>
  <si>
    <t>Personnel</t>
  </si>
  <si>
    <t>Classes crèches</t>
  </si>
  <si>
    <t>Ass. maternelles</t>
  </si>
  <si>
    <t xml:space="preserve">DVDROM Adultes Prêt </t>
  </si>
  <si>
    <t>Docs Cartographiques</t>
  </si>
  <si>
    <t>Microformes</t>
  </si>
  <si>
    <t>Livres précieux</t>
  </si>
  <si>
    <t>ALBUMS</t>
  </si>
  <si>
    <t>ART ET LOISIRS</t>
  </si>
  <si>
    <t>HISTOIRE GEO</t>
  </si>
  <si>
    <t>INCONTOURNABLES</t>
  </si>
  <si>
    <t>JEUX VIDEO</t>
  </si>
  <si>
    <t>LANGUES ETRANGERES</t>
  </si>
  <si>
    <t>PHILO PSYCHO</t>
  </si>
  <si>
    <t>SCIENCES ET TECHNIQUES</t>
  </si>
  <si>
    <t>SOCIETE</t>
  </si>
  <si>
    <t>BD AD</t>
  </si>
  <si>
    <t>BD JE</t>
  </si>
  <si>
    <t>ROMANS JEUNESSE</t>
  </si>
  <si>
    <t>DOCUMENTAIRES JEUNESSE</t>
  </si>
  <si>
    <t>LITTERATURE</t>
  </si>
  <si>
    <t xml:space="preserve">EDITIONS ADAPTEES </t>
  </si>
  <si>
    <t>CD (TOTAL)</t>
  </si>
  <si>
    <t>DVD (TOTAL)</t>
  </si>
  <si>
    <t xml:space="preserve">SUGGESTIONS </t>
  </si>
  <si>
    <t>Partitions</t>
  </si>
  <si>
    <t>Jean Giono</t>
  </si>
  <si>
    <t xml:space="preserve">Toutes localisations </t>
  </si>
  <si>
    <t>PARASCOLAIRE</t>
  </si>
  <si>
    <t xml:space="preserve">. </t>
  </si>
  <si>
    <t>Total entrées</t>
  </si>
  <si>
    <t>Montpellier</t>
  </si>
  <si>
    <t>Total général</t>
  </si>
  <si>
    <t xml:space="preserve">Montpellier </t>
  </si>
  <si>
    <t>BD AD + JE</t>
  </si>
  <si>
    <t>Que sais-je</t>
  </si>
  <si>
    <t>TOTAL
exemplaires Quartiers</t>
  </si>
  <si>
    <t>Localisation</t>
  </si>
  <si>
    <t>Nombre
Abonnements</t>
  </si>
  <si>
    <t>Total
Abonnements</t>
  </si>
  <si>
    <t xml:space="preserve">Total
Titres </t>
  </si>
  <si>
    <t xml:space="preserve">AIME CESAIRE </t>
  </si>
  <si>
    <t xml:space="preserve">ALBERT CAMUS  </t>
  </si>
  <si>
    <t>ECOLES</t>
  </si>
  <si>
    <t>Etrangers</t>
  </si>
  <si>
    <t xml:space="preserve">FRANCOISE GIROUD </t>
  </si>
  <si>
    <t xml:space="preserve">GEORGE SAND  </t>
  </si>
  <si>
    <t xml:space="preserve">LA GARE </t>
  </si>
  <si>
    <t xml:space="preserve">VICTOR HUGO </t>
  </si>
  <si>
    <t>Ouvertures hebdomadaires réservées aux accueils de classes</t>
  </si>
  <si>
    <t>F. Giroud</t>
  </si>
  <si>
    <t>V. Hugo</t>
  </si>
  <si>
    <t>W. Shakespeare</t>
  </si>
  <si>
    <t>J.J. Rousseau</t>
  </si>
  <si>
    <t>J. Giono</t>
  </si>
  <si>
    <t>G. Sand</t>
  </si>
  <si>
    <t>F. Garcia Lorca</t>
  </si>
  <si>
    <t>A. Césaire</t>
  </si>
  <si>
    <t>A. Camus</t>
  </si>
  <si>
    <t>George Sand</t>
  </si>
  <si>
    <t>Visites</t>
  </si>
  <si>
    <t>Pages vues</t>
  </si>
  <si>
    <t>% d'abonnés de la ville siège de la médiathèque du réseau par rapport au total des abonnés de cette médiathèque</t>
  </si>
  <si>
    <t>LIVRES CINEMA</t>
  </si>
  <si>
    <t>LIVRES MUSIQUE</t>
  </si>
  <si>
    <t>MUSIQUE AFRO-AMERICAINE</t>
  </si>
  <si>
    <t>CHANSON FRANCAISE</t>
  </si>
  <si>
    <t>MUSIQUE POUR ENFANTS</t>
  </si>
  <si>
    <t>MUSIQUE CLASSIQUE</t>
  </si>
  <si>
    <t>MUSIQUES DU MONDE</t>
  </si>
  <si>
    <t>ROCK RAP</t>
  </si>
  <si>
    <t xml:space="preserve">DVD FICTION </t>
  </si>
  <si>
    <t>DVD DOCUMENTAIRES</t>
  </si>
  <si>
    <t>DVD MUSIQUE ET DANSE</t>
  </si>
  <si>
    <t xml:space="preserve">Jeu video </t>
  </si>
  <si>
    <t>Liseuses</t>
  </si>
  <si>
    <t>Publications en séries  Jeunesse</t>
  </si>
  <si>
    <t>Publications en séries  Adultes</t>
  </si>
  <si>
    <t>Livres Imprimés Adultes</t>
  </si>
  <si>
    <t>Livres Imprimés  Enfants</t>
  </si>
  <si>
    <t xml:space="preserve">JEAN GIONO </t>
  </si>
  <si>
    <t>Total abonnements</t>
  </si>
  <si>
    <t>Total titres différents</t>
  </si>
  <si>
    <t>Réseau</t>
  </si>
  <si>
    <t>Camus</t>
  </si>
  <si>
    <t>La Fontaine</t>
  </si>
  <si>
    <t>Hugo</t>
  </si>
  <si>
    <t>Césaire</t>
  </si>
  <si>
    <t>Sand</t>
  </si>
  <si>
    <t>Rousseau</t>
  </si>
  <si>
    <t>Giroud</t>
  </si>
  <si>
    <t>Giono</t>
  </si>
  <si>
    <t xml:space="preserve">* hors Ressources électroniques, Périodiques, Achats patrimoniaux </t>
  </si>
  <si>
    <t>ROMANS Etrangers + SF</t>
  </si>
  <si>
    <r>
      <t>Places assises avec tables (</t>
    </r>
    <r>
      <rPr>
        <sz val="8"/>
        <rFont val="Arial"/>
        <family val="2"/>
      </rPr>
      <t>y compris OPAC, Internet, multimédia, écoute musique)</t>
    </r>
  </si>
  <si>
    <t xml:space="preserve">PAUL LANGEVIN </t>
  </si>
  <si>
    <t>Amplitude d'ouverture maximale du réseau</t>
  </si>
  <si>
    <t>47h</t>
  </si>
  <si>
    <t>dont Réassort</t>
  </si>
  <si>
    <t>ROMANS Français + POLICIERS</t>
  </si>
  <si>
    <t>DVD FICTION JE</t>
  </si>
  <si>
    <t>Partitions précieuses</t>
  </si>
  <si>
    <t>Exemplaires
acquis en commission</t>
  </si>
  <si>
    <t>Communes Métropole hors Montpellier</t>
  </si>
  <si>
    <t>Total Métropole</t>
  </si>
  <si>
    <t>Communes Hérault Hors Métropole</t>
  </si>
  <si>
    <t>Hérault hors Métropole</t>
  </si>
  <si>
    <t xml:space="preserve">EMILE ZOLA </t>
  </si>
  <si>
    <t>Ecoles</t>
  </si>
  <si>
    <t>FEDERICO FELLINI</t>
  </si>
  <si>
    <t xml:space="preserve">FEDERICO GARCIA LORCA </t>
  </si>
  <si>
    <t xml:space="preserve">JEAN JACQUES ROUSSEAU </t>
  </si>
  <si>
    <t>JEAN DE LA FONTAINE</t>
  </si>
  <si>
    <t xml:space="preserve">WILLIAM SHAKESPEARE </t>
  </si>
  <si>
    <t>Montferrier-sur-Lez</t>
  </si>
  <si>
    <t>Castelnau-le-Lez</t>
  </si>
  <si>
    <t>Prades-le-Lez</t>
  </si>
  <si>
    <t>Villeneuve-lès-Maguelone</t>
  </si>
  <si>
    <t>NB titres commandés</t>
  </si>
  <si>
    <t xml:space="preserve">TOTAL
exemplaires Ecoles </t>
  </si>
  <si>
    <t>TOTAL
exemplaires RESEAU</t>
  </si>
  <si>
    <t>MULTIPLES Exemplaires</t>
  </si>
  <si>
    <t>TOTAL
ex COM + Multiples</t>
  </si>
  <si>
    <t xml:space="preserve">Moy Nb exemp/
titres </t>
  </si>
  <si>
    <t>% du domaine/Total des acq</t>
  </si>
  <si>
    <t>FDS REGIONAL RESEAU 
Prêt + Occitanie</t>
  </si>
  <si>
    <t>TOTAL
exemplaires
EZ+FE</t>
  </si>
  <si>
    <t>Total 2015</t>
  </si>
  <si>
    <t>TOTAL
 2015</t>
  </si>
  <si>
    <t>TOTAL 2015</t>
  </si>
  <si>
    <t>Murviel-lès-Montpellier</t>
  </si>
  <si>
    <t>Saint Geniès des Mourgues</t>
  </si>
  <si>
    <t>Saint Georges d'Orques</t>
  </si>
  <si>
    <t>Saint Jean de Védas</t>
  </si>
  <si>
    <t xml:space="preserve">Places assises sur les tapis (salles bébés lecteurs, heure du conte, espace rencontre) </t>
  </si>
  <si>
    <t>9 à 20</t>
  </si>
  <si>
    <t>ROMANS + DOCS J</t>
  </si>
  <si>
    <t>EDITIONS ADAPTEES J</t>
  </si>
  <si>
    <t>SCENE LOCALE</t>
  </si>
  <si>
    <t>JOUETS + JEUX SOCIETE
 réseau</t>
  </si>
  <si>
    <t>HMARCHE RE +FE +LIV JE</t>
  </si>
  <si>
    <t>PNB (livres numériques)</t>
  </si>
  <si>
    <t>Zola Recherche</t>
  </si>
  <si>
    <t>Langevin</t>
  </si>
  <si>
    <t>PERIODE</t>
  </si>
  <si>
    <t>Portail</t>
  </si>
  <si>
    <t>Ressources numériques</t>
  </si>
  <si>
    <t>Général</t>
  </si>
  <si>
    <t>dont Mémonum</t>
  </si>
  <si>
    <t>Utilisateurs uniques</t>
  </si>
  <si>
    <t>Consultations</t>
  </si>
  <si>
    <t>trimestre 1</t>
  </si>
  <si>
    <t>trimestre 2</t>
  </si>
  <si>
    <t>trimestre 3</t>
  </si>
  <si>
    <t>trimestre 4</t>
  </si>
  <si>
    <t>Autoformation
 (Learnorama)</t>
  </si>
  <si>
    <t>Livres 
(PNB)</t>
  </si>
  <si>
    <t>Vod 
(Arte)</t>
  </si>
  <si>
    <t>Télécharge- ments</t>
  </si>
  <si>
    <t xml:space="preserve"> Presse
(Relay)</t>
  </si>
  <si>
    <t>Comédie du Livre</t>
  </si>
  <si>
    <t>PNB</t>
  </si>
  <si>
    <t>Objets</t>
  </si>
  <si>
    <t>BATIMENTS - SURFACES ET PLACES ASSISES - 2016</t>
  </si>
  <si>
    <t>Total 2016</t>
  </si>
  <si>
    <t>ENTREES - 2016</t>
  </si>
  <si>
    <t>CONSULTATION DU SITE INTERNET ET DES RESSOURCES NUMERIQUES - 2016</t>
  </si>
  <si>
    <t>RECAPITULATIF DES JOURS ET HEURES D'OUVERTURE - RESEAU DES MEDIATHEQUES - 2016</t>
  </si>
  <si>
    <t>ABONNES ACTIFS AU MOINS 1 JOUR - 2016</t>
  </si>
  <si>
    <t>EMPRUNTEURS ACTIFS AU MOINS 1 PRÊT - 2016</t>
  </si>
  <si>
    <t>ABONNES AU 31/12/2016 PAR CATEGORIES D'ABONNES</t>
  </si>
  <si>
    <t>ABONNES AU 31/12/2016 PAR COMMUNES</t>
  </si>
  <si>
    <t>ABONNES AU 31/12/2016 PAR COMMUNES - RECAPITULATIF</t>
  </si>
  <si>
    <t>COLLECTION AU 31/12/2016</t>
  </si>
  <si>
    <t>ACQUISITIONS COURANTES - 2016*</t>
  </si>
  <si>
    <r>
      <t xml:space="preserve">ACQUISITIONS COMMISSIONS  - 2016 - TOUS DOMAINES PAR LOCALISATION *
</t>
    </r>
    <r>
      <rPr>
        <sz val="9"/>
        <rFont val="Arial"/>
        <family val="2"/>
      </rPr>
      <t>* hors ressources électroniques, périodiques, achats patrimoniaux</t>
    </r>
  </si>
  <si>
    <t>PERIODIQUES - 2016</t>
  </si>
  <si>
    <t>TOTAL
 2016</t>
  </si>
  <si>
    <t>Evolution 2016/2015</t>
  </si>
  <si>
    <t>Au 31/12/2016</t>
  </si>
  <si>
    <t>TOTAL 2016</t>
  </si>
  <si>
    <r>
      <t xml:space="preserve">PRETS - 2016 </t>
    </r>
    <r>
      <rPr>
        <b/>
        <sz val="10"/>
        <rFont val="Arial"/>
        <family val="2"/>
      </rPr>
      <t>* hors prêt numérique (48 783 prêts)</t>
    </r>
  </si>
  <si>
    <t>53969*</t>
  </si>
  <si>
    <t>*Mis en production le 21 mai 2015</t>
  </si>
  <si>
    <t>5501*</t>
  </si>
  <si>
    <t>**707875</t>
  </si>
  <si>
    <t>**6144866</t>
  </si>
  <si>
    <t>Monnaies ou médailles</t>
  </si>
  <si>
    <t>Fermeture pour reconstruction le 20 juin 2015. Réouverture printemps 2018</t>
  </si>
  <si>
    <t>Nombre Titres</t>
  </si>
  <si>
    <t>FORUM
ACTUALITE</t>
  </si>
  <si>
    <t>PATRIMOINE 
&amp; RECHERCHE</t>
  </si>
  <si>
    <t>Moyenne titres/abonnements : 2,4</t>
  </si>
  <si>
    <t>Commissions</t>
  </si>
  <si>
    <t>zola Forum</t>
  </si>
  <si>
    <t>Zola services</t>
  </si>
  <si>
    <t>Zola
Centre de Ressources</t>
  </si>
  <si>
    <t xml:space="preserve">Suggestions </t>
  </si>
  <si>
    <t xml:space="preserve">Multiples </t>
  </si>
  <si>
    <t>COMMISSIONS</t>
  </si>
  <si>
    <t>TOTAL
exemplaires Recherche</t>
  </si>
  <si>
    <t>Fermeture pour travaux du 06 au 10 décembre 2016</t>
  </si>
  <si>
    <t>4 semaines de fermeture l'été contre 3 pour les autres médiathèques de Q&amp;T</t>
  </si>
  <si>
    <t>280 jours</t>
  </si>
  <si>
    <t>PARTITIONS</t>
  </si>
  <si>
    <t>Année ouverture</t>
  </si>
  <si>
    <t>Fermeture le 20 juin 2015 pour reconstruction et réouverture au printemps 2018 : passage de 314 m² à 1 200 m² SHON</t>
  </si>
  <si>
    <t>** Pour avoir une vue réelle de cette activité, il faudra l'année prochaine y ajouter le nombre de consultations facebook.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</si>
</sst>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[$-40C]mmm\-yy;@"/>
    <numFmt numFmtId="166" formatCode="0.0%"/>
    <numFmt numFmtId="167" formatCode="_-* #,##0.00\ [$€]_-;\-* #,##0.00\ [$€]_-;_-* &quot;-&quot;??\ [$€]_-;_-@_-"/>
  </numFmts>
  <fonts count="5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i/>
      <sz val="10"/>
      <name val="Arial"/>
      <family val="2"/>
    </font>
    <font>
      <b/>
      <sz val="10"/>
      <color indexed="9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FuturaA Bk BT"/>
    </font>
    <font>
      <b/>
      <sz val="11"/>
      <color rgb="FF0070C0"/>
      <name val="Calibri"/>
      <family val="2"/>
      <scheme val="minor"/>
    </font>
    <font>
      <sz val="9"/>
      <name val="Calibri"/>
      <family val="2"/>
    </font>
    <font>
      <i/>
      <sz val="9"/>
      <name val="Calibri"/>
      <family val="2"/>
    </font>
    <font>
      <b/>
      <sz val="10"/>
      <color theme="0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i/>
      <sz val="10"/>
      <name val="Arial"/>
      <family val="2"/>
    </font>
  </fonts>
  <fills count="4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58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20" borderId="1" applyNumberFormat="0" applyAlignment="0" applyProtection="0"/>
    <xf numFmtId="0" fontId="19" fillId="0" borderId="2" applyNumberFormat="0" applyFill="0" applyAlignment="0" applyProtection="0"/>
    <xf numFmtId="0" fontId="13" fillId="21" borderId="3" applyNumberFormat="0" applyFont="0" applyAlignment="0" applyProtection="0"/>
    <xf numFmtId="0" fontId="20" fillId="7" borderId="1" applyNumberFormat="0" applyAlignment="0" applyProtection="0"/>
    <xf numFmtId="167" fontId="7" fillId="0" borderId="0" applyFont="0" applyFill="0" applyBorder="0" applyAlignment="0" applyProtection="0"/>
    <xf numFmtId="0" fontId="21" fillId="3" borderId="0" applyNumberFormat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22" fillId="22" borderId="0" applyNumberFormat="0" applyBorder="0" applyAlignment="0" applyProtection="0"/>
    <xf numFmtId="0" fontId="13" fillId="0" borderId="0"/>
    <xf numFmtId="0" fontId="13" fillId="0" borderId="0"/>
    <xf numFmtId="0" fontId="15" fillId="0" borderId="0"/>
    <xf numFmtId="0" fontId="23" fillId="4" borderId="0" applyNumberFormat="0" applyBorder="0" applyAlignment="0" applyProtection="0"/>
    <xf numFmtId="0" fontId="24" fillId="20" borderId="4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5" applyNumberFormat="0" applyFill="0" applyAlignment="0" applyProtection="0"/>
    <xf numFmtId="0" fontId="28" fillId="0" borderId="6" applyNumberFormat="0" applyFill="0" applyAlignment="0" applyProtection="0"/>
    <xf numFmtId="0" fontId="29" fillId="0" borderId="7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8" applyNumberFormat="0" applyFill="0" applyAlignment="0" applyProtection="0"/>
    <xf numFmtId="0" fontId="31" fillId="23" borderId="9" applyNumberFormat="0" applyAlignment="0" applyProtection="0"/>
    <xf numFmtId="0" fontId="7" fillId="0" borderId="0"/>
    <xf numFmtId="0" fontId="7" fillId="0" borderId="0"/>
    <xf numFmtId="0" fontId="45" fillId="0" borderId="0"/>
    <xf numFmtId="0" fontId="6" fillId="0" borderId="0"/>
    <xf numFmtId="167" fontId="7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7" fillId="0" borderId="0"/>
  </cellStyleXfs>
  <cellXfs count="591">
    <xf numFmtId="0" fontId="0" fillId="0" borderId="0" xfId="0"/>
    <xf numFmtId="1" fontId="0" fillId="0" borderId="0" xfId="0" applyNumberFormat="1"/>
    <xf numFmtId="0" fontId="8" fillId="0" borderId="0" xfId="0" applyFont="1"/>
    <xf numFmtId="3" fontId="8" fillId="0" borderId="0" xfId="0" applyNumberFormat="1" applyFont="1"/>
    <xf numFmtId="0" fontId="0" fillId="0" borderId="0" xfId="0" applyAlignment="1">
      <alignment wrapText="1"/>
    </xf>
    <xf numFmtId="3" fontId="0" fillId="0" borderId="12" xfId="0" applyNumberFormat="1" applyBorder="1"/>
    <xf numFmtId="3" fontId="0" fillId="0" borderId="0" xfId="0" applyNumberFormat="1"/>
    <xf numFmtId="3" fontId="8" fillId="24" borderId="12" xfId="0" applyNumberFormat="1" applyFont="1" applyFill="1" applyBorder="1"/>
    <xf numFmtId="3" fontId="8" fillId="0" borderId="0" xfId="0" applyNumberFormat="1" applyFont="1" applyFill="1" applyBorder="1"/>
    <xf numFmtId="3" fontId="8" fillId="24" borderId="12" xfId="0" applyNumberFormat="1" applyFont="1" applyFill="1" applyBorder="1" applyAlignment="1">
      <alignment horizontal="center"/>
    </xf>
    <xf numFmtId="0" fontId="0" fillId="0" borderId="12" xfId="0" applyBorder="1"/>
    <xf numFmtId="0" fontId="7" fillId="0" borderId="0" xfId="0" applyFont="1"/>
    <xf numFmtId="0" fontId="0" fillId="0" borderId="0" xfId="0" applyFill="1"/>
    <xf numFmtId="0" fontId="0" fillId="0" borderId="0" xfId="0" applyBorder="1"/>
    <xf numFmtId="3" fontId="0" fillId="0" borderId="0" xfId="0" applyNumberFormat="1" applyBorder="1"/>
    <xf numFmtId="0" fontId="0" fillId="0" borderId="0" xfId="0" applyFill="1" applyBorder="1"/>
    <xf numFmtId="0" fontId="13" fillId="0" borderId="0" xfId="0" applyFont="1"/>
    <xf numFmtId="3" fontId="0" fillId="25" borderId="12" xfId="0" applyNumberFormat="1" applyFill="1" applyBorder="1"/>
    <xf numFmtId="0" fontId="32" fillId="0" borderId="22" xfId="0" applyFont="1" applyBorder="1"/>
    <xf numFmtId="0" fontId="13" fillId="0" borderId="0" xfId="0" applyFont="1" applyFill="1" applyBorder="1"/>
    <xf numFmtId="165" fontId="8" fillId="0" borderId="22" xfId="0" applyNumberFormat="1" applyFont="1" applyBorder="1"/>
    <xf numFmtId="3" fontId="0" fillId="0" borderId="22" xfId="0" applyNumberFormat="1" applyBorder="1" applyAlignment="1">
      <alignment wrapText="1"/>
    </xf>
    <xf numFmtId="3" fontId="8" fillId="24" borderId="22" xfId="0" applyNumberFormat="1" applyFont="1" applyFill="1" applyBorder="1" applyAlignment="1">
      <alignment wrapText="1"/>
    </xf>
    <xf numFmtId="3" fontId="13" fillId="25" borderId="12" xfId="0" applyNumberFormat="1" applyFont="1" applyFill="1" applyBorder="1" applyAlignment="1">
      <alignment horizontal="center"/>
    </xf>
    <xf numFmtId="3" fontId="8" fillId="24" borderId="22" xfId="0" applyNumberFormat="1" applyFont="1" applyFill="1" applyBorder="1"/>
    <xf numFmtId="3" fontId="10" fillId="0" borderId="25" xfId="0" applyNumberFormat="1" applyFont="1" applyBorder="1" applyAlignment="1">
      <alignment wrapText="1"/>
    </xf>
    <xf numFmtId="3" fontId="8" fillId="24" borderId="27" xfId="0" applyNumberFormat="1" applyFont="1" applyFill="1" applyBorder="1"/>
    <xf numFmtId="3" fontId="8" fillId="24" borderId="26" xfId="0" applyNumberFormat="1" applyFont="1" applyFill="1" applyBorder="1"/>
    <xf numFmtId="3" fontId="8" fillId="24" borderId="23" xfId="0" applyNumberFormat="1" applyFont="1" applyFill="1" applyBorder="1"/>
    <xf numFmtId="3" fontId="0" fillId="0" borderId="12" xfId="0" applyNumberFormat="1" applyFill="1" applyBorder="1"/>
    <xf numFmtId="3" fontId="0" fillId="26" borderId="12" xfId="0" applyNumberFormat="1" applyFill="1" applyBorder="1"/>
    <xf numFmtId="3" fontId="0" fillId="27" borderId="12" xfId="0" applyNumberFormat="1" applyFill="1" applyBorder="1"/>
    <xf numFmtId="3" fontId="0" fillId="28" borderId="12" xfId="0" applyNumberFormat="1" applyFill="1" applyBorder="1"/>
    <xf numFmtId="0" fontId="8" fillId="0" borderId="0" xfId="0" applyFont="1" applyFill="1" applyBorder="1"/>
    <xf numFmtId="3" fontId="13" fillId="0" borderId="0" xfId="0" applyNumberFormat="1" applyFont="1" applyFill="1" applyBorder="1"/>
    <xf numFmtId="0" fontId="13" fillId="0" borderId="0" xfId="35"/>
    <xf numFmtId="3" fontId="13" fillId="0" borderId="0" xfId="35" applyNumberFormat="1"/>
    <xf numFmtId="0" fontId="8" fillId="0" borderId="0" xfId="35" applyFont="1"/>
    <xf numFmtId="0" fontId="35" fillId="0" borderId="0" xfId="36" applyFont="1"/>
    <xf numFmtId="0" fontId="35" fillId="0" borderId="0" xfId="36" applyFont="1" applyAlignment="1">
      <alignment horizontal="center" vertical="center"/>
    </xf>
    <xf numFmtId="0" fontId="35" fillId="0" borderId="13" xfId="36" applyFont="1" applyBorder="1" applyAlignment="1">
      <alignment horizontal="center"/>
    </xf>
    <xf numFmtId="0" fontId="35" fillId="0" borderId="26" xfId="36" applyFont="1" applyBorder="1" applyAlignment="1">
      <alignment horizontal="center"/>
    </xf>
    <xf numFmtId="0" fontId="35" fillId="0" borderId="12" xfId="36" applyFont="1" applyBorder="1" applyAlignment="1">
      <alignment horizontal="center"/>
    </xf>
    <xf numFmtId="0" fontId="11" fillId="0" borderId="52" xfId="36" applyFont="1" applyBorder="1" applyAlignment="1">
      <alignment horizontal="center" vertical="center" wrapText="1"/>
    </xf>
    <xf numFmtId="164" fontId="8" fillId="0" borderId="20" xfId="0" applyNumberFormat="1" applyFont="1" applyBorder="1"/>
    <xf numFmtId="0" fontId="8" fillId="0" borderId="13" xfId="0" applyNumberFormat="1" applyFont="1" applyBorder="1" applyAlignment="1">
      <alignment horizontal="center" vertical="center" textRotation="90" wrapText="1"/>
    </xf>
    <xf numFmtId="0" fontId="12" fillId="0" borderId="0" xfId="0" applyFont="1" applyBorder="1" applyAlignment="1">
      <alignment horizontal="center"/>
    </xf>
    <xf numFmtId="3" fontId="8" fillId="24" borderId="13" xfId="0" applyNumberFormat="1" applyFont="1" applyFill="1" applyBorder="1" applyAlignment="1">
      <alignment horizontal="center" wrapText="1"/>
    </xf>
    <xf numFmtId="3" fontId="10" fillId="0" borderId="14" xfId="0" applyNumberFormat="1" applyFont="1" applyBorder="1" applyAlignment="1">
      <alignment wrapText="1"/>
    </xf>
    <xf numFmtId="0" fontId="8" fillId="24" borderId="13" xfId="0" applyNumberFormat="1" applyFont="1" applyFill="1" applyBorder="1" applyAlignment="1">
      <alignment horizontal="center" vertical="center" textRotation="90" wrapText="1"/>
    </xf>
    <xf numFmtId="0" fontId="8" fillId="26" borderId="13" xfId="0" applyNumberFormat="1" applyFont="1" applyFill="1" applyBorder="1" applyAlignment="1">
      <alignment horizontal="center" vertical="center" textRotation="90" wrapText="1"/>
    </xf>
    <xf numFmtId="0" fontId="8" fillId="27" borderId="13" xfId="0" applyNumberFormat="1" applyFont="1" applyFill="1" applyBorder="1" applyAlignment="1">
      <alignment horizontal="center" vertical="center" textRotation="90" wrapText="1"/>
    </xf>
    <xf numFmtId="0" fontId="8" fillId="28" borderId="13" xfId="0" applyNumberFormat="1" applyFont="1" applyFill="1" applyBorder="1" applyAlignment="1">
      <alignment horizontal="center" vertical="center" textRotation="90" wrapText="1"/>
    </xf>
    <xf numFmtId="0" fontId="8" fillId="0" borderId="13" xfId="0" applyNumberFormat="1" applyFont="1" applyFill="1" applyBorder="1" applyAlignment="1">
      <alignment horizontal="center" vertical="center" textRotation="90" wrapText="1"/>
    </xf>
    <xf numFmtId="165" fontId="33" fillId="0" borderId="22" xfId="0" applyNumberFormat="1" applyFont="1" applyBorder="1"/>
    <xf numFmtId="0" fontId="32" fillId="0" borderId="13" xfId="0" applyNumberFormat="1" applyFont="1" applyFill="1" applyBorder="1" applyAlignment="1">
      <alignment horizontal="center" vertical="center" textRotation="90" wrapText="1"/>
    </xf>
    <xf numFmtId="0" fontId="0" fillId="0" borderId="20" xfId="0" applyBorder="1"/>
    <xf numFmtId="0" fontId="8" fillId="25" borderId="13" xfId="0" applyNumberFormat="1" applyFont="1" applyFill="1" applyBorder="1" applyAlignment="1">
      <alignment horizontal="center" vertical="center" textRotation="90" wrapText="1"/>
    </xf>
    <xf numFmtId="0" fontId="13" fillId="0" borderId="0" xfId="0" applyFont="1" applyBorder="1" applyAlignment="1">
      <alignment vertical="top" wrapText="1"/>
    </xf>
    <xf numFmtId="1" fontId="0" fillId="0" borderId="0" xfId="0" applyNumberFormat="1" applyFill="1" applyBorder="1" applyProtection="1"/>
    <xf numFmtId="0" fontId="8" fillId="0" borderId="0" xfId="0" applyFont="1" applyFill="1" applyBorder="1" applyAlignment="1" applyProtection="1">
      <alignment horizontal="center" vertical="center"/>
    </xf>
    <xf numFmtId="0" fontId="39" fillId="0" borderId="0" xfId="0" applyFont="1" applyFill="1" applyBorder="1" applyAlignment="1" applyProtection="1">
      <alignment horizontal="center" vertical="center"/>
    </xf>
    <xf numFmtId="1" fontId="8" fillId="0" borderId="0" xfId="0" applyNumberFormat="1" applyFont="1" applyFill="1" applyBorder="1" applyAlignment="1" applyProtection="1">
      <alignment horizontal="center" vertical="center" wrapText="1"/>
    </xf>
    <xf numFmtId="1" fontId="40" fillId="0" borderId="0" xfId="0" applyNumberFormat="1" applyFont="1" applyFill="1" applyBorder="1" applyAlignment="1" applyProtection="1">
      <alignment horizontal="center" vertical="center" wrapText="1"/>
    </xf>
    <xf numFmtId="165" fontId="8" fillId="0" borderId="0" xfId="0" applyNumberFormat="1" applyFont="1" applyFill="1" applyBorder="1"/>
    <xf numFmtId="3" fontId="0" fillId="30" borderId="12" xfId="0" applyNumberFormat="1" applyFill="1" applyBorder="1"/>
    <xf numFmtId="3" fontId="0" fillId="29" borderId="12" xfId="0" applyNumberFormat="1" applyFill="1" applyBorder="1"/>
    <xf numFmtId="0" fontId="8" fillId="29" borderId="13" xfId="0" applyNumberFormat="1" applyFont="1" applyFill="1" applyBorder="1" applyAlignment="1">
      <alignment horizontal="center" vertical="center" textRotation="90" wrapText="1"/>
    </xf>
    <xf numFmtId="0" fontId="8" fillId="30" borderId="13" xfId="0" applyNumberFormat="1" applyFont="1" applyFill="1" applyBorder="1" applyAlignment="1">
      <alignment horizontal="center" vertical="center" textRotation="90" wrapText="1"/>
    </xf>
    <xf numFmtId="3" fontId="8" fillId="24" borderId="14" xfId="0" applyNumberFormat="1" applyFont="1" applyFill="1" applyBorder="1" applyAlignment="1">
      <alignment horizontal="center" vertical="center"/>
    </xf>
    <xf numFmtId="0" fontId="0" fillId="0" borderId="0" xfId="0"/>
    <xf numFmtId="0" fontId="35" fillId="0" borderId="33" xfId="36" applyFont="1" applyBorder="1" applyAlignment="1">
      <alignment horizontal="center"/>
    </xf>
    <xf numFmtId="1" fontId="36" fillId="24" borderId="55" xfId="36" applyNumberFormat="1" applyFont="1" applyFill="1" applyBorder="1" applyAlignment="1">
      <alignment horizontal="center"/>
    </xf>
    <xf numFmtId="0" fontId="36" fillId="24" borderId="46" xfId="36" applyFont="1" applyFill="1" applyBorder="1" applyAlignment="1">
      <alignment horizontal="center"/>
    </xf>
    <xf numFmtId="0" fontId="35" fillId="0" borderId="0" xfId="36" applyFont="1" applyFill="1" applyBorder="1" applyAlignment="1">
      <alignment horizontal="center" vertical="center"/>
    </xf>
    <xf numFmtId="10" fontId="38" fillId="0" borderId="26" xfId="0" applyNumberFormat="1" applyFont="1" applyFill="1" applyBorder="1"/>
    <xf numFmtId="0" fontId="8" fillId="0" borderId="0" xfId="0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12" fillId="0" borderId="0" xfId="35" applyFont="1" applyBorder="1" applyAlignment="1">
      <alignment horizontal="center" vertical="center"/>
    </xf>
    <xf numFmtId="3" fontId="0" fillId="0" borderId="20" xfId="0" applyNumberFormat="1" applyBorder="1"/>
    <xf numFmtId="3" fontId="0" fillId="0" borderId="22" xfId="0" applyNumberFormat="1" applyBorder="1"/>
    <xf numFmtId="3" fontId="0" fillId="26" borderId="22" xfId="0" applyNumberFormat="1" applyFill="1" applyBorder="1"/>
    <xf numFmtId="3" fontId="0" fillId="25" borderId="22" xfId="0" applyNumberFormat="1" applyFill="1" applyBorder="1"/>
    <xf numFmtId="3" fontId="0" fillId="29" borderId="22" xfId="0" applyNumberFormat="1" applyFill="1" applyBorder="1"/>
    <xf numFmtId="3" fontId="8" fillId="24" borderId="23" xfId="0" applyNumberFormat="1" applyFont="1" applyFill="1" applyBorder="1" applyAlignment="1">
      <alignment horizontal="right"/>
    </xf>
    <xf numFmtId="3" fontId="0" fillId="27" borderId="22" xfId="0" applyNumberFormat="1" applyFill="1" applyBorder="1"/>
    <xf numFmtId="3" fontId="0" fillId="30" borderId="22" xfId="0" applyNumberFormat="1" applyFill="1" applyBorder="1"/>
    <xf numFmtId="3" fontId="0" fillId="0" borderId="25" xfId="0" applyNumberFormat="1" applyBorder="1" applyAlignment="1">
      <alignment vertical="center" wrapText="1"/>
    </xf>
    <xf numFmtId="9" fontId="0" fillId="24" borderId="26" xfId="0" applyNumberFormat="1" applyFill="1" applyBorder="1" applyAlignment="1">
      <alignment vertical="center"/>
    </xf>
    <xf numFmtId="9" fontId="0" fillId="0" borderId="26" xfId="0" applyNumberFormat="1" applyBorder="1" applyAlignment="1">
      <alignment vertical="center"/>
    </xf>
    <xf numFmtId="3" fontId="0" fillId="0" borderId="27" xfId="0" applyNumberFormat="1" applyBorder="1" applyAlignment="1">
      <alignment horizontal="right" vertical="center"/>
    </xf>
    <xf numFmtId="0" fontId="32" fillId="0" borderId="20" xfId="0" applyFont="1" applyFill="1" applyBorder="1" applyAlignment="1" applyProtection="1">
      <alignment horizontal="center" vertical="center" wrapText="1"/>
    </xf>
    <xf numFmtId="1" fontId="38" fillId="0" borderId="14" xfId="0" applyNumberFormat="1" applyFont="1" applyFill="1" applyBorder="1" applyAlignment="1" applyProtection="1">
      <alignment horizontal="center" vertical="center" textRotation="90" wrapText="1"/>
    </xf>
    <xf numFmtId="1" fontId="10" fillId="0" borderId="25" xfId="0" applyNumberFormat="1" applyFont="1" applyFill="1" applyBorder="1" applyAlignment="1" applyProtection="1">
      <alignment horizontal="left" vertical="center" wrapText="1"/>
    </xf>
    <xf numFmtId="10" fontId="38" fillId="0" borderId="26" xfId="0" applyNumberFormat="1" applyFont="1" applyBorder="1" applyAlignment="1">
      <alignment vertical="center"/>
    </xf>
    <xf numFmtId="0" fontId="36" fillId="0" borderId="0" xfId="36" applyFont="1" applyFill="1" applyBorder="1" applyAlignment="1">
      <alignment horizontal="center" vertical="center"/>
    </xf>
    <xf numFmtId="0" fontId="11" fillId="0" borderId="0" xfId="36" applyFont="1" applyFill="1" applyBorder="1"/>
    <xf numFmtId="0" fontId="36" fillId="0" borderId="0" xfId="36" applyFont="1" applyFill="1" applyBorder="1" applyAlignment="1">
      <alignment horizontal="center"/>
    </xf>
    <xf numFmtId="0" fontId="36" fillId="0" borderId="0" xfId="36" applyFont="1" applyFill="1" applyBorder="1" applyAlignment="1">
      <alignment horizontal="center" vertical="center" wrapText="1"/>
    </xf>
    <xf numFmtId="0" fontId="35" fillId="0" borderId="0" xfId="36" applyFont="1" applyFill="1" applyBorder="1"/>
    <xf numFmtId="3" fontId="0" fillId="0" borderId="12" xfId="0" applyNumberFormat="1" applyFill="1" applyBorder="1" applyAlignment="1">
      <alignment horizontal="center" vertical="center"/>
    </xf>
    <xf numFmtId="0" fontId="8" fillId="33" borderId="62" xfId="0" applyFont="1" applyFill="1" applyBorder="1" applyAlignment="1">
      <alignment horizontal="center" vertical="center"/>
    </xf>
    <xf numFmtId="0" fontId="8" fillId="33" borderId="36" xfId="0" applyFont="1" applyFill="1" applyBorder="1" applyAlignment="1">
      <alignment horizontal="center" vertical="center"/>
    </xf>
    <xf numFmtId="0" fontId="8" fillId="33" borderId="70" xfId="0" applyFont="1" applyFill="1" applyBorder="1" applyAlignment="1">
      <alignment horizontal="center" vertical="center"/>
    </xf>
    <xf numFmtId="0" fontId="8" fillId="33" borderId="52" xfId="0" applyFont="1" applyFill="1" applyBorder="1" applyAlignment="1">
      <alignment vertical="center" wrapText="1"/>
    </xf>
    <xf numFmtId="1" fontId="35" fillId="0" borderId="0" xfId="36" applyNumberFormat="1" applyFont="1"/>
    <xf numFmtId="0" fontId="7" fillId="0" borderId="26" xfId="48" applyFont="1" applyBorder="1" applyAlignment="1">
      <alignment horizontal="center" vertical="center" wrapText="1"/>
    </xf>
    <xf numFmtId="3" fontId="8" fillId="33" borderId="12" xfId="0" applyNumberFormat="1" applyFont="1" applyFill="1" applyBorder="1"/>
    <xf numFmtId="0" fontId="7" fillId="0" borderId="0" xfId="35" applyFont="1"/>
    <xf numFmtId="3" fontId="7" fillId="0" borderId="12" xfId="0" applyNumberFormat="1" applyFont="1" applyFill="1" applyBorder="1" applyProtection="1"/>
    <xf numFmtId="3" fontId="0" fillId="0" borderId="12" xfId="0" applyNumberFormat="1" applyFill="1" applyBorder="1" applyProtection="1"/>
    <xf numFmtId="3" fontId="8" fillId="24" borderId="12" xfId="0" applyNumberFormat="1" applyFont="1" applyFill="1" applyBorder="1" applyAlignment="1">
      <alignment vertical="center"/>
    </xf>
    <xf numFmtId="3" fontId="8" fillId="24" borderId="12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 applyProtection="1">
      <alignment horizontal="center" vertical="center" wrapText="1"/>
    </xf>
    <xf numFmtId="0" fontId="32" fillId="0" borderId="13" xfId="0" applyFont="1" applyFill="1" applyBorder="1" applyAlignment="1" applyProtection="1">
      <alignment horizontal="center" vertical="center" textRotation="90" wrapText="1"/>
    </xf>
    <xf numFmtId="1" fontId="32" fillId="0" borderId="13" xfId="0" applyNumberFormat="1" applyFont="1" applyFill="1" applyBorder="1" applyAlignment="1" applyProtection="1">
      <alignment horizontal="center" vertical="center" textRotation="90" wrapText="1"/>
    </xf>
    <xf numFmtId="1" fontId="10" fillId="0" borderId="14" xfId="0" applyNumberFormat="1" applyFont="1" applyFill="1" applyBorder="1" applyAlignment="1" applyProtection="1">
      <alignment horizontal="center" vertical="center" wrapText="1"/>
    </xf>
    <xf numFmtId="0" fontId="0" fillId="0" borderId="22" xfId="0" applyBorder="1"/>
    <xf numFmtId="0" fontId="8" fillId="0" borderId="22" xfId="0" applyFont="1" applyBorder="1" applyAlignment="1">
      <alignment vertical="center" wrapText="1"/>
    </xf>
    <xf numFmtId="10" fontId="10" fillId="0" borderId="23" xfId="0" applyNumberFormat="1" applyFont="1" applyBorder="1" applyAlignment="1">
      <alignment horizontal="center" vertical="center"/>
    </xf>
    <xf numFmtId="9" fontId="10" fillId="0" borderId="26" xfId="0" applyNumberFormat="1" applyFont="1" applyBorder="1" applyAlignment="1">
      <alignment vertical="center"/>
    </xf>
    <xf numFmtId="1" fontId="32" fillId="24" borderId="13" xfId="0" applyNumberFormat="1" applyFont="1" applyFill="1" applyBorder="1" applyAlignment="1" applyProtection="1">
      <alignment horizontal="center" vertical="center" textRotation="90" wrapText="1"/>
    </xf>
    <xf numFmtId="0" fontId="32" fillId="24" borderId="22" xfId="0" applyFont="1" applyFill="1" applyBorder="1" applyAlignment="1">
      <alignment horizontal="center" vertical="center" wrapText="1"/>
    </xf>
    <xf numFmtId="10" fontId="38" fillId="0" borderId="23" xfId="0" applyNumberFormat="1" applyFont="1" applyBorder="1"/>
    <xf numFmtId="10" fontId="38" fillId="0" borderId="23" xfId="0" applyNumberFormat="1" applyFont="1" applyBorder="1" applyAlignment="1">
      <alignment vertical="center"/>
    </xf>
    <xf numFmtId="9" fontId="10" fillId="0" borderId="23" xfId="0" applyNumberFormat="1" applyFont="1" applyBorder="1" applyAlignment="1">
      <alignment horizontal="center"/>
    </xf>
    <xf numFmtId="10" fontId="10" fillId="0" borderId="23" xfId="0" applyNumberFormat="1" applyFont="1" applyBorder="1"/>
    <xf numFmtId="3" fontId="8" fillId="0" borderId="12" xfId="0" applyNumberFormat="1" applyFont="1" applyFill="1" applyBorder="1" applyAlignment="1">
      <alignment horizontal="center" vertical="center" wrapText="1"/>
    </xf>
    <xf numFmtId="3" fontId="7" fillId="0" borderId="12" xfId="0" applyNumberFormat="1" applyFont="1" applyBorder="1"/>
    <xf numFmtId="0" fontId="35" fillId="0" borderId="0" xfId="36" applyFont="1" applyAlignment="1"/>
    <xf numFmtId="0" fontId="35" fillId="0" borderId="16" xfId="36" applyFont="1" applyBorder="1" applyAlignment="1">
      <alignment horizontal="center"/>
    </xf>
    <xf numFmtId="0" fontId="35" fillId="0" borderId="16" xfId="36" applyFont="1" applyBorder="1" applyAlignment="1">
      <alignment horizontal="center" vertical="center"/>
    </xf>
    <xf numFmtId="0" fontId="34" fillId="0" borderId="17" xfId="36" applyFont="1" applyBorder="1" applyAlignment="1">
      <alignment horizontal="center" vertical="center"/>
    </xf>
    <xf numFmtId="1" fontId="34" fillId="0" borderId="12" xfId="36" applyNumberFormat="1" applyFont="1" applyBorder="1" applyAlignment="1">
      <alignment horizontal="center"/>
    </xf>
    <xf numFmtId="0" fontId="35" fillId="0" borderId="75" xfId="36" applyFont="1" applyBorder="1" applyAlignment="1">
      <alignment horizontal="center" vertical="center"/>
    </xf>
    <xf numFmtId="0" fontId="34" fillId="0" borderId="74" xfId="36" applyFont="1" applyBorder="1" applyAlignment="1">
      <alignment horizontal="center" vertical="center"/>
    </xf>
    <xf numFmtId="0" fontId="34" fillId="0" borderId="13" xfId="36" applyFont="1" applyBorder="1" applyAlignment="1">
      <alignment horizontal="center"/>
    </xf>
    <xf numFmtId="0" fontId="34" fillId="0" borderId="75" xfId="36" applyFont="1" applyFill="1" applyBorder="1" applyAlignment="1">
      <alignment vertical="center"/>
    </xf>
    <xf numFmtId="0" fontId="7" fillId="0" borderId="0" xfId="48" applyFont="1"/>
    <xf numFmtId="0" fontId="8" fillId="32" borderId="20" xfId="0" applyFont="1" applyFill="1" applyBorder="1" applyAlignment="1">
      <alignment horizontal="center" vertical="center"/>
    </xf>
    <xf numFmtId="0" fontId="8" fillId="38" borderId="13" xfId="0" applyFont="1" applyFill="1" applyBorder="1" applyAlignment="1">
      <alignment horizontal="center" vertical="center" textRotation="90" wrapText="1"/>
    </xf>
    <xf numFmtId="0" fontId="7" fillId="37" borderId="13" xfId="0" applyFont="1" applyFill="1" applyBorder="1" applyAlignment="1">
      <alignment horizontal="center" vertical="center" textRotation="90" wrapText="1"/>
    </xf>
    <xf numFmtId="0" fontId="8" fillId="37" borderId="13" xfId="0" applyFont="1" applyFill="1" applyBorder="1" applyAlignment="1">
      <alignment horizontal="center" vertical="center" textRotation="90" wrapText="1"/>
    </xf>
    <xf numFmtId="0" fontId="8" fillId="29" borderId="13" xfId="0" applyFont="1" applyFill="1" applyBorder="1" applyAlignment="1">
      <alignment vertical="center" textRotation="90" wrapText="1"/>
    </xf>
    <xf numFmtId="9" fontId="0" fillId="0" borderId="0" xfId="0" applyNumberFormat="1" applyFill="1" applyBorder="1"/>
    <xf numFmtId="0" fontId="46" fillId="0" borderId="0" xfId="0" applyFont="1" applyFill="1" applyBorder="1"/>
    <xf numFmtId="3" fontId="43" fillId="0" borderId="12" xfId="0" applyNumberFormat="1" applyFont="1" applyBorder="1"/>
    <xf numFmtId="0" fontId="33" fillId="0" borderId="22" xfId="0" applyFont="1" applyBorder="1"/>
    <xf numFmtId="3" fontId="42" fillId="33" borderId="23" xfId="0" applyNumberFormat="1" applyFont="1" applyFill="1" applyBorder="1"/>
    <xf numFmtId="0" fontId="33" fillId="0" borderId="22" xfId="0" applyFont="1" applyFill="1" applyBorder="1"/>
    <xf numFmtId="0" fontId="43" fillId="0" borderId="22" xfId="0" applyFont="1" applyBorder="1"/>
    <xf numFmtId="0" fontId="42" fillId="33" borderId="25" xfId="0" applyFont="1" applyFill="1" applyBorder="1"/>
    <xf numFmtId="3" fontId="42" fillId="33" borderId="26" xfId="0" applyNumberFormat="1" applyFont="1" applyFill="1" applyBorder="1"/>
    <xf numFmtId="3" fontId="42" fillId="33" borderId="27" xfId="0" applyNumberFormat="1" applyFont="1" applyFill="1" applyBorder="1"/>
    <xf numFmtId="2" fontId="35" fillId="0" borderId="0" xfId="36" applyNumberFormat="1" applyFont="1" applyAlignment="1"/>
    <xf numFmtId="3" fontId="0" fillId="0" borderId="0" xfId="0" applyNumberFormat="1" applyFill="1"/>
    <xf numFmtId="10" fontId="0" fillId="0" borderId="0" xfId="0" applyNumberFormat="1" applyFill="1"/>
    <xf numFmtId="0" fontId="8" fillId="0" borderId="20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24" borderId="14" xfId="0" applyNumberFormat="1" applyFont="1" applyFill="1" applyBorder="1" applyAlignment="1">
      <alignment horizontal="center" vertical="center" wrapText="1"/>
    </xf>
    <xf numFmtId="165" fontId="8" fillId="24" borderId="25" xfId="0" applyNumberFormat="1" applyFont="1" applyFill="1" applyBorder="1"/>
    <xf numFmtId="3" fontId="7" fillId="0" borderId="22" xfId="0" applyNumberFormat="1" applyFont="1" applyBorder="1"/>
    <xf numFmtId="3" fontId="7" fillId="24" borderId="22" xfId="0" applyNumberFormat="1" applyFont="1" applyFill="1" applyBorder="1"/>
    <xf numFmtId="3" fontId="7" fillId="28" borderId="22" xfId="0" applyNumberFormat="1" applyFont="1" applyFill="1" applyBorder="1"/>
    <xf numFmtId="0" fontId="7" fillId="0" borderId="16" xfId="48" applyFont="1" applyFill="1" applyBorder="1" applyAlignment="1">
      <alignment horizontal="center" vertical="center" wrapText="1"/>
    </xf>
    <xf numFmtId="0" fontId="7" fillId="0" borderId="0" xfId="48" applyFont="1" applyAlignment="1">
      <alignment horizontal="center"/>
    </xf>
    <xf numFmtId="0" fontId="8" fillId="0" borderId="0" xfId="48" applyFont="1"/>
    <xf numFmtId="0" fontId="7" fillId="0" borderId="15" xfId="48" applyFont="1" applyBorder="1" applyAlignment="1">
      <alignment horizontal="center" vertical="center"/>
    </xf>
    <xf numFmtId="0" fontId="7" fillId="0" borderId="10" xfId="48" applyFont="1" applyFill="1" applyBorder="1" applyAlignment="1">
      <alignment horizontal="center" vertical="center" wrapText="1"/>
    </xf>
    <xf numFmtId="0" fontId="8" fillId="0" borderId="17" xfId="48" applyFont="1" applyFill="1" applyBorder="1" applyAlignment="1">
      <alignment horizontal="center" vertical="center" wrapText="1"/>
    </xf>
    <xf numFmtId="0" fontId="7" fillId="0" borderId="15" xfId="48" applyFont="1" applyFill="1" applyBorder="1" applyAlignment="1">
      <alignment horizontal="center" vertical="center" wrapText="1"/>
    </xf>
    <xf numFmtId="0" fontId="9" fillId="0" borderId="18" xfId="48" applyFont="1" applyFill="1" applyBorder="1" applyAlignment="1">
      <alignment horizontal="center" vertical="center" wrapText="1"/>
    </xf>
    <xf numFmtId="0" fontId="8" fillId="24" borderId="68" xfId="48" applyFont="1" applyFill="1" applyBorder="1" applyAlignment="1">
      <alignment horizontal="center" vertical="center" wrapText="1"/>
    </xf>
    <xf numFmtId="0" fontId="8" fillId="0" borderId="19" xfId="48" applyFont="1" applyFill="1" applyBorder="1" applyAlignment="1">
      <alignment vertical="center" wrapText="1"/>
    </xf>
    <xf numFmtId="3" fontId="8" fillId="0" borderId="20" xfId="48" applyNumberFormat="1" applyFont="1" applyFill="1" applyBorder="1" applyAlignment="1">
      <alignment horizontal="center" vertical="center" wrapText="1"/>
    </xf>
    <xf numFmtId="3" fontId="8" fillId="0" borderId="13" xfId="48" applyNumberFormat="1" applyFont="1" applyFill="1" applyBorder="1" applyAlignment="1">
      <alignment horizontal="center" vertical="center" wrapText="1"/>
    </xf>
    <xf numFmtId="3" fontId="8" fillId="0" borderId="14" xfId="48" applyNumberFormat="1" applyFont="1" applyFill="1" applyBorder="1" applyAlignment="1">
      <alignment horizontal="center" vertical="center" wrapText="1"/>
    </xf>
    <xf numFmtId="3" fontId="8" fillId="0" borderId="45" xfId="48" applyNumberFormat="1" applyFont="1" applyFill="1" applyBorder="1" applyAlignment="1">
      <alignment horizontal="center" vertical="center" wrapText="1"/>
    </xf>
    <xf numFmtId="3" fontId="8" fillId="24" borderId="14" xfId="48" applyNumberFormat="1" applyFont="1" applyFill="1" applyBorder="1" applyAlignment="1">
      <alignment horizontal="center" vertical="center" wrapText="1"/>
    </xf>
    <xf numFmtId="0" fontId="7" fillId="0" borderId="21" xfId="48" applyFont="1" applyFill="1" applyBorder="1" applyAlignment="1">
      <alignment vertical="center" wrapText="1"/>
    </xf>
    <xf numFmtId="3" fontId="7" fillId="0" borderId="22" xfId="48" applyNumberFormat="1" applyFont="1" applyFill="1" applyBorder="1" applyAlignment="1">
      <alignment horizontal="center" vertical="center" wrapText="1"/>
    </xf>
    <xf numFmtId="3" fontId="7" fillId="0" borderId="12" xfId="48" applyNumberFormat="1" applyFont="1" applyFill="1" applyBorder="1" applyAlignment="1">
      <alignment horizontal="center" vertical="center" wrapText="1"/>
    </xf>
    <xf numFmtId="3" fontId="8" fillId="0" borderId="23" xfId="48" applyNumberFormat="1" applyFont="1" applyFill="1" applyBorder="1" applyAlignment="1">
      <alignment horizontal="center" vertical="center" wrapText="1"/>
    </xf>
    <xf numFmtId="3" fontId="7" fillId="0" borderId="54" xfId="48" applyNumberFormat="1" applyFont="1" applyFill="1" applyBorder="1" applyAlignment="1">
      <alignment horizontal="center" vertical="center" wrapText="1"/>
    </xf>
    <xf numFmtId="3" fontId="8" fillId="0" borderId="12" xfId="48" applyNumberFormat="1" applyFont="1" applyFill="1" applyBorder="1" applyAlignment="1">
      <alignment horizontal="center" vertical="center" wrapText="1"/>
    </xf>
    <xf numFmtId="3" fontId="8" fillId="24" borderId="23" xfId="48" applyNumberFormat="1" applyFont="1" applyFill="1" applyBorder="1" applyAlignment="1">
      <alignment horizontal="center" vertical="center" wrapText="1"/>
    </xf>
    <xf numFmtId="0" fontId="7" fillId="0" borderId="24" xfId="48" applyFont="1" applyFill="1" applyBorder="1" applyAlignment="1">
      <alignment vertical="center" wrapText="1"/>
    </xf>
    <xf numFmtId="3" fontId="7" fillId="0" borderId="25" xfId="48" applyNumberFormat="1" applyFont="1" applyFill="1" applyBorder="1" applyAlignment="1">
      <alignment horizontal="center" vertical="center" wrapText="1"/>
    </xf>
    <xf numFmtId="3" fontId="7" fillId="0" borderId="26" xfId="48" applyNumberFormat="1" applyFont="1" applyFill="1" applyBorder="1" applyAlignment="1">
      <alignment horizontal="center" vertical="center" wrapText="1"/>
    </xf>
    <xf numFmtId="3" fontId="8" fillId="0" borderId="27" xfId="48" applyNumberFormat="1" applyFont="1" applyFill="1" applyBorder="1" applyAlignment="1">
      <alignment horizontal="center" vertical="center" wrapText="1"/>
    </xf>
    <xf numFmtId="3" fontId="7" fillId="0" borderId="58" xfId="48" applyNumberFormat="1" applyFont="1" applyFill="1" applyBorder="1" applyAlignment="1">
      <alignment horizontal="center" vertical="center" wrapText="1"/>
    </xf>
    <xf numFmtId="3" fontId="8" fillId="0" borderId="26" xfId="48" applyNumberFormat="1" applyFont="1" applyFill="1" applyBorder="1" applyAlignment="1">
      <alignment horizontal="center" vertical="center" wrapText="1"/>
    </xf>
    <xf numFmtId="3" fontId="8" fillId="24" borderId="27" xfId="48" applyNumberFormat="1" applyFont="1" applyFill="1" applyBorder="1" applyAlignment="1">
      <alignment horizontal="center" vertical="center" wrapText="1"/>
    </xf>
    <xf numFmtId="3" fontId="7" fillId="24" borderId="19" xfId="48" applyNumberFormat="1" applyFont="1" applyFill="1" applyBorder="1" applyAlignment="1">
      <alignment horizontal="center" vertical="center" wrapText="1"/>
    </xf>
    <xf numFmtId="3" fontId="7" fillId="24" borderId="63" xfId="48" applyNumberFormat="1" applyFont="1" applyFill="1" applyBorder="1" applyAlignment="1">
      <alignment horizontal="center" vertical="center" wrapText="1"/>
    </xf>
    <xf numFmtId="3" fontId="7" fillId="0" borderId="20" xfId="48" applyNumberFormat="1" applyFont="1" applyFill="1" applyBorder="1" applyAlignment="1">
      <alignment horizontal="center" vertical="center" wrapText="1"/>
    </xf>
    <xf numFmtId="3" fontId="7" fillId="0" borderId="13" xfId="48" applyNumberFormat="1" applyFont="1" applyFill="1" applyBorder="1" applyAlignment="1">
      <alignment horizontal="center" vertical="center" wrapText="1"/>
    </xf>
    <xf numFmtId="3" fontId="7" fillId="0" borderId="45" xfId="48" applyNumberFormat="1" applyFont="1" applyFill="1" applyBorder="1" applyAlignment="1">
      <alignment horizontal="center" vertical="center" wrapText="1"/>
    </xf>
    <xf numFmtId="3" fontId="7" fillId="24" borderId="21" xfId="48" applyNumberFormat="1" applyFont="1" applyFill="1" applyBorder="1" applyAlignment="1">
      <alignment horizontal="center" vertical="center" wrapText="1"/>
    </xf>
    <xf numFmtId="0" fontId="41" fillId="0" borderId="0" xfId="48" applyFont="1"/>
    <xf numFmtId="3" fontId="7" fillId="24" borderId="24" xfId="48" applyNumberFormat="1" applyFont="1" applyFill="1" applyBorder="1" applyAlignment="1">
      <alignment horizontal="center" vertical="center" wrapText="1"/>
    </xf>
    <xf numFmtId="3" fontId="8" fillId="24" borderId="53" xfId="48" applyNumberFormat="1" applyFont="1" applyFill="1" applyBorder="1" applyAlignment="1">
      <alignment horizontal="center" vertical="center"/>
    </xf>
    <xf numFmtId="3" fontId="8" fillId="24" borderId="76" xfId="48" applyNumberFormat="1" applyFont="1" applyFill="1" applyBorder="1" applyAlignment="1">
      <alignment horizontal="center" vertical="center" wrapText="1"/>
    </xf>
    <xf numFmtId="3" fontId="8" fillId="24" borderId="74" xfId="48" applyNumberFormat="1" applyFont="1" applyFill="1" applyBorder="1" applyAlignment="1">
      <alignment horizontal="center" vertical="center" wrapText="1"/>
    </xf>
    <xf numFmtId="3" fontId="8" fillId="24" borderId="72" xfId="48" applyNumberFormat="1" applyFont="1" applyFill="1" applyBorder="1" applyAlignment="1">
      <alignment horizontal="center" vertical="center" wrapText="1"/>
    </xf>
    <xf numFmtId="0" fontId="8" fillId="0" borderId="0" xfId="48" applyFont="1" applyBorder="1" applyAlignment="1">
      <alignment vertical="top"/>
    </xf>
    <xf numFmtId="0" fontId="8" fillId="0" borderId="0" xfId="48" applyFont="1" applyBorder="1" applyAlignment="1">
      <alignment horizontal="center" vertical="top"/>
    </xf>
    <xf numFmtId="0" fontId="7" fillId="0" borderId="0" xfId="48" applyFont="1" applyBorder="1" applyAlignment="1">
      <alignment horizontal="left" vertical="top"/>
    </xf>
    <xf numFmtId="0" fontId="8" fillId="0" borderId="0" xfId="48" applyFont="1" applyBorder="1" applyAlignment="1">
      <alignment horizontal="left" vertical="top"/>
    </xf>
    <xf numFmtId="3" fontId="8" fillId="0" borderId="0" xfId="48" applyNumberFormat="1" applyFont="1" applyBorder="1" applyAlignment="1">
      <alignment horizontal="left" vertical="top"/>
    </xf>
    <xf numFmtId="0" fontId="7" fillId="0" borderId="0" xfId="48" applyFont="1" applyBorder="1"/>
    <xf numFmtId="0" fontId="8" fillId="0" borderId="0" xfId="48" applyFont="1" applyBorder="1"/>
    <xf numFmtId="0" fontId="7" fillId="0" borderId="0" xfId="48"/>
    <xf numFmtId="0" fontId="7" fillId="0" borderId="15" xfId="48" applyBorder="1"/>
    <xf numFmtId="0" fontId="8" fillId="0" borderId="70" xfId="48" applyFont="1" applyBorder="1" applyAlignment="1">
      <alignment horizontal="center" vertical="top" wrapText="1"/>
    </xf>
    <xf numFmtId="0" fontId="8" fillId="0" borderId="37" xfId="48" applyFont="1" applyFill="1" applyBorder="1" applyAlignment="1">
      <alignment horizontal="center" vertical="top" wrapText="1"/>
    </xf>
    <xf numFmtId="0" fontId="8" fillId="0" borderId="62" xfId="48" applyFont="1" applyBorder="1" applyAlignment="1">
      <alignment horizontal="center" vertical="top" wrapText="1"/>
    </xf>
    <xf numFmtId="0" fontId="7" fillId="0" borderId="19" xfId="48" applyFill="1" applyBorder="1" applyAlignment="1">
      <alignment vertical="center" wrapText="1"/>
    </xf>
    <xf numFmtId="0" fontId="7" fillId="0" borderId="50" xfId="48" applyBorder="1" applyAlignment="1">
      <alignment horizontal="center" vertical="center" wrapText="1"/>
    </xf>
    <xf numFmtId="3" fontId="7" fillId="0" borderId="30" xfId="48" applyNumberFormat="1" applyBorder="1" applyAlignment="1">
      <alignment horizontal="center" vertical="center" wrapText="1"/>
    </xf>
    <xf numFmtId="0" fontId="9" fillId="0" borderId="31" xfId="48" applyFont="1" applyBorder="1" applyAlignment="1">
      <alignment vertical="center" wrapText="1"/>
    </xf>
    <xf numFmtId="0" fontId="7" fillId="0" borderId="21" xfId="48" applyFill="1" applyBorder="1"/>
    <xf numFmtId="0" fontId="7" fillId="0" borderId="54" xfId="48" applyBorder="1" applyAlignment="1">
      <alignment horizontal="center" vertical="center" wrapText="1"/>
    </xf>
    <xf numFmtId="0" fontId="7" fillId="0" borderId="63" xfId="48" applyFont="1" applyFill="1" applyBorder="1" applyAlignment="1">
      <alignment horizontal="center" vertical="center" wrapText="1"/>
    </xf>
    <xf numFmtId="3" fontId="7" fillId="0" borderId="12" xfId="48" applyNumberFormat="1" applyBorder="1" applyAlignment="1">
      <alignment horizontal="center" vertical="center" wrapText="1"/>
    </xf>
    <xf numFmtId="0" fontId="9" fillId="0" borderId="23" xfId="48" applyFont="1" applyBorder="1" applyAlignment="1">
      <alignment vertical="center" wrapText="1"/>
    </xf>
    <xf numFmtId="0" fontId="9" fillId="0" borderId="23" xfId="48" applyFont="1" applyBorder="1" applyAlignment="1">
      <alignment horizontal="left" vertical="top" wrapText="1"/>
    </xf>
    <xf numFmtId="0" fontId="7" fillId="0" borderId="54" xfId="48" applyFill="1" applyBorder="1" applyAlignment="1">
      <alignment horizontal="center" vertical="center" wrapText="1"/>
    </xf>
    <xf numFmtId="3" fontId="7" fillId="0" borderId="12" xfId="48" applyNumberFormat="1" applyFill="1" applyBorder="1" applyAlignment="1">
      <alignment horizontal="center" vertical="center" wrapText="1"/>
    </xf>
    <xf numFmtId="1" fontId="7" fillId="0" borderId="12" xfId="48" applyNumberFormat="1" applyFill="1" applyBorder="1" applyAlignment="1">
      <alignment horizontal="center" vertical="center" wrapText="1"/>
    </xf>
    <xf numFmtId="0" fontId="9" fillId="0" borderId="23" xfId="48" applyFont="1" applyFill="1" applyBorder="1" applyAlignment="1">
      <alignment vertical="center" wrapText="1"/>
    </xf>
    <xf numFmtId="0" fontId="7" fillId="0" borderId="24" xfId="48" applyFill="1" applyBorder="1"/>
    <xf numFmtId="0" fontId="7" fillId="0" borderId="58" xfId="48" applyBorder="1" applyAlignment="1">
      <alignment horizontal="center" vertical="center" wrapText="1"/>
    </xf>
    <xf numFmtId="3" fontId="7" fillId="0" borderId="26" xfId="48" applyNumberFormat="1" applyBorder="1" applyAlignment="1">
      <alignment horizontal="center" vertical="center" wrapText="1"/>
    </xf>
    <xf numFmtId="0" fontId="7" fillId="0" borderId="27" xfId="48" applyBorder="1" applyAlignment="1">
      <alignment vertical="center" wrapText="1"/>
    </xf>
    <xf numFmtId="3" fontId="7" fillId="0" borderId="73" xfId="48" applyNumberFormat="1" applyBorder="1" applyAlignment="1">
      <alignment horizontal="center" wrapText="1"/>
    </xf>
    <xf numFmtId="0" fontId="7" fillId="0" borderId="0" xfId="48" applyBorder="1" applyAlignment="1">
      <alignment vertical="top" wrapText="1"/>
    </xf>
    <xf numFmtId="0" fontId="7" fillId="0" borderId="0" xfId="48" applyBorder="1" applyAlignment="1">
      <alignment vertical="top"/>
    </xf>
    <xf numFmtId="3" fontId="8" fillId="0" borderId="61" xfId="48" applyNumberFormat="1" applyFont="1" applyBorder="1" applyAlignment="1">
      <alignment horizontal="center" vertical="top"/>
    </xf>
    <xf numFmtId="3" fontId="7" fillId="0" borderId="0" xfId="48" applyNumberFormat="1"/>
    <xf numFmtId="0" fontId="7" fillId="0" borderId="30" xfId="48" applyFont="1" applyBorder="1" applyAlignment="1">
      <alignment horizontal="center" vertical="center" wrapText="1"/>
    </xf>
    <xf numFmtId="0" fontId="12" fillId="0" borderId="0" xfId="35" applyFont="1" applyBorder="1" applyAlignment="1">
      <alignment horizontal="center" vertical="center"/>
    </xf>
    <xf numFmtId="1" fontId="7" fillId="0" borderId="50" xfId="48" applyNumberFormat="1" applyBorder="1" applyAlignment="1">
      <alignment horizontal="center" vertical="center"/>
    </xf>
    <xf numFmtId="4" fontId="7" fillId="0" borderId="31" xfId="48" applyNumberFormat="1" applyBorder="1" applyAlignment="1">
      <alignment horizontal="center" vertical="center"/>
    </xf>
    <xf numFmtId="1" fontId="7" fillId="0" borderId="54" xfId="48" applyNumberFormat="1" applyBorder="1" applyAlignment="1">
      <alignment horizontal="center" vertical="center"/>
    </xf>
    <xf numFmtId="4" fontId="7" fillId="0" borderId="23" xfId="48" applyNumberFormat="1" applyBorder="1" applyAlignment="1">
      <alignment horizontal="center" vertical="center"/>
    </xf>
    <xf numFmtId="1" fontId="7" fillId="0" borderId="58" xfId="48" applyNumberFormat="1" applyBorder="1" applyAlignment="1">
      <alignment horizontal="center" vertical="center"/>
    </xf>
    <xf numFmtId="4" fontId="7" fillId="0" borderId="27" xfId="48" applyNumberFormat="1" applyBorder="1" applyAlignment="1">
      <alignment horizontal="center" vertical="center"/>
    </xf>
    <xf numFmtId="0" fontId="33" fillId="0" borderId="22" xfId="0" applyFont="1" applyBorder="1" applyAlignment="1">
      <alignment wrapText="1"/>
    </xf>
    <xf numFmtId="0" fontId="33" fillId="0" borderId="22" xfId="0" applyFont="1" applyBorder="1" applyAlignment="1">
      <alignment horizontal="left" vertical="center" wrapText="1"/>
    </xf>
    <xf numFmtId="0" fontId="47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wrapText="1"/>
    </xf>
    <xf numFmtId="0" fontId="33" fillId="0" borderId="22" xfId="0" applyFont="1" applyFill="1" applyBorder="1" applyAlignment="1">
      <alignment horizontal="left" vertical="center" wrapText="1"/>
    </xf>
    <xf numFmtId="0" fontId="47" fillId="0" borderId="22" xfId="0" applyFont="1" applyFill="1" applyBorder="1" applyAlignment="1">
      <alignment horizontal="left" vertical="center" wrapText="1"/>
    </xf>
    <xf numFmtId="0" fontId="48" fillId="0" borderId="22" xfId="0" applyFont="1" applyFill="1" applyBorder="1" applyAlignment="1">
      <alignment horizontal="left" vertical="center" wrapText="1"/>
    </xf>
    <xf numFmtId="0" fontId="32" fillId="0" borderId="25" xfId="0" applyFont="1" applyBorder="1" applyAlignment="1">
      <alignment wrapText="1"/>
    </xf>
    <xf numFmtId="1" fontId="32" fillId="0" borderId="12" xfId="0" applyNumberFormat="1" applyFont="1" applyFill="1" applyBorder="1" applyAlignment="1" applyProtection="1">
      <alignment horizontal="center" vertical="center" textRotation="90" wrapText="1"/>
    </xf>
    <xf numFmtId="3" fontId="7" fillId="0" borderId="29" xfId="0" applyNumberFormat="1" applyFont="1" applyBorder="1" applyAlignment="1">
      <alignment horizontal="right"/>
    </xf>
    <xf numFmtId="3" fontId="7" fillId="0" borderId="30" xfId="0" applyNumberFormat="1" applyFont="1" applyBorder="1" applyAlignment="1">
      <alignment horizontal="right"/>
    </xf>
    <xf numFmtId="3" fontId="7" fillId="0" borderId="50" xfId="0" applyNumberFormat="1" applyFont="1" applyBorder="1"/>
    <xf numFmtId="3" fontId="7" fillId="0" borderId="30" xfId="0" applyNumberFormat="1" applyFont="1" applyBorder="1"/>
    <xf numFmtId="3" fontId="7" fillId="0" borderId="22" xfId="0" applyNumberFormat="1" applyFont="1" applyBorder="1" applyAlignment="1">
      <alignment horizontal="right"/>
    </xf>
    <xf numFmtId="3" fontId="7" fillId="0" borderId="12" xfId="0" applyNumberFormat="1" applyFont="1" applyBorder="1" applyAlignment="1">
      <alignment horizontal="right"/>
    </xf>
    <xf numFmtId="3" fontId="7" fillId="0" borderId="54" xfId="0" applyNumberFormat="1" applyFont="1" applyBorder="1"/>
    <xf numFmtId="0" fontId="7" fillId="0" borderId="54" xfId="0" applyFont="1" applyBorder="1"/>
    <xf numFmtId="3" fontId="7" fillId="39" borderId="54" xfId="0" applyNumberFormat="1" applyFont="1" applyFill="1" applyBorder="1"/>
    <xf numFmtId="3" fontId="7" fillId="39" borderId="12" xfId="0" applyNumberFormat="1" applyFont="1" applyFill="1" applyBorder="1"/>
    <xf numFmtId="3" fontId="7" fillId="0" borderId="23" xfId="0" applyNumberFormat="1" applyFont="1" applyBorder="1"/>
    <xf numFmtId="3" fontId="7" fillId="39" borderId="22" xfId="0" applyNumberFormat="1" applyFont="1" applyFill="1" applyBorder="1"/>
    <xf numFmtId="3" fontId="7" fillId="39" borderId="23" xfId="0" applyNumberFormat="1" applyFont="1" applyFill="1" applyBorder="1"/>
    <xf numFmtId="3" fontId="7" fillId="39" borderId="25" xfId="0" applyNumberFormat="1" applyFont="1" applyFill="1" applyBorder="1"/>
    <xf numFmtId="3" fontId="7" fillId="39" borderId="26" xfId="0" applyNumberFormat="1" applyFont="1" applyFill="1" applyBorder="1"/>
    <xf numFmtId="3" fontId="7" fillId="39" borderId="58" xfId="0" applyNumberFormat="1" applyFont="1" applyFill="1" applyBorder="1"/>
    <xf numFmtId="3" fontId="7" fillId="39" borderId="27" xfId="0" applyNumberFormat="1" applyFont="1" applyFill="1" applyBorder="1"/>
    <xf numFmtId="0" fontId="42" fillId="0" borderId="52" xfId="0" applyFont="1" applyBorder="1" applyAlignment="1">
      <alignment vertical="center"/>
    </xf>
    <xf numFmtId="3" fontId="42" fillId="43" borderId="35" xfId="0" applyNumberFormat="1" applyFont="1" applyFill="1" applyBorder="1" applyAlignment="1">
      <alignment vertical="center"/>
    </xf>
    <xf numFmtId="3" fontId="42" fillId="43" borderId="70" xfId="0" applyNumberFormat="1" applyFont="1" applyFill="1" applyBorder="1" applyAlignment="1">
      <alignment vertical="center"/>
    </xf>
    <xf numFmtId="3" fontId="42" fillId="45" borderId="70" xfId="0" applyNumberFormat="1" applyFont="1" applyFill="1" applyBorder="1" applyAlignment="1">
      <alignment vertical="center"/>
    </xf>
    <xf numFmtId="3" fontId="42" fillId="46" borderId="70" xfId="0" applyNumberFormat="1" applyFont="1" applyFill="1" applyBorder="1" applyAlignment="1">
      <alignment vertical="center"/>
    </xf>
    <xf numFmtId="3" fontId="42" fillId="47" borderId="70" xfId="0" applyNumberFormat="1" applyFont="1" applyFill="1" applyBorder="1" applyAlignment="1">
      <alignment vertical="center"/>
    </xf>
    <xf numFmtId="3" fontId="42" fillId="42" borderId="70" xfId="0" applyNumberFormat="1" applyFont="1" applyFill="1" applyBorder="1" applyAlignment="1">
      <alignment vertical="center"/>
    </xf>
    <xf numFmtId="3" fontId="42" fillId="42" borderId="60" xfId="0" applyNumberFormat="1" applyFont="1" applyFill="1" applyBorder="1" applyAlignment="1">
      <alignment vertical="center"/>
    </xf>
    <xf numFmtId="0" fontId="50" fillId="0" borderId="58" xfId="0" applyFont="1" applyBorder="1" applyAlignment="1">
      <alignment horizontal="center" vertical="center" wrapText="1"/>
    </xf>
    <xf numFmtId="0" fontId="51" fillId="0" borderId="25" xfId="0" applyFont="1" applyBorder="1" applyAlignment="1">
      <alignment horizontal="center" vertical="center" wrapText="1"/>
    </xf>
    <xf numFmtId="0" fontId="51" fillId="0" borderId="26" xfId="0" applyFont="1" applyBorder="1" applyAlignment="1">
      <alignment horizontal="center" vertical="center" wrapText="1"/>
    </xf>
    <xf numFmtId="0" fontId="51" fillId="0" borderId="27" xfId="0" applyFont="1" applyBorder="1" applyAlignment="1">
      <alignment horizontal="center" vertical="center" wrapText="1"/>
    </xf>
    <xf numFmtId="3" fontId="7" fillId="25" borderId="12" xfId="0" applyNumberFormat="1" applyFont="1" applyFill="1" applyBorder="1" applyAlignment="1">
      <alignment vertical="center"/>
    </xf>
    <xf numFmtId="1" fontId="33" fillId="25" borderId="13" xfId="0" applyNumberFormat="1" applyFont="1" applyFill="1" applyBorder="1" applyAlignment="1" applyProtection="1">
      <alignment horizontal="center" vertical="center" textRotation="90" wrapText="1"/>
    </xf>
    <xf numFmtId="3" fontId="7" fillId="41" borderId="12" xfId="0" applyNumberFormat="1" applyFont="1" applyFill="1" applyBorder="1"/>
    <xf numFmtId="3" fontId="7" fillId="41" borderId="12" xfId="0" applyNumberFormat="1" applyFont="1" applyFill="1" applyBorder="1" applyAlignment="1">
      <alignment vertical="center"/>
    </xf>
    <xf numFmtId="1" fontId="33" fillId="25" borderId="22" xfId="0" applyNumberFormat="1" applyFont="1" applyFill="1" applyBorder="1" applyAlignment="1" applyProtection="1">
      <alignment horizontal="center" vertical="center" wrapText="1"/>
    </xf>
    <xf numFmtId="0" fontId="32" fillId="39" borderId="13" xfId="0" applyNumberFormat="1" applyFont="1" applyFill="1" applyBorder="1" applyAlignment="1">
      <alignment horizontal="center" vertical="center" textRotation="90" wrapText="1"/>
    </xf>
    <xf numFmtId="0" fontId="0" fillId="39" borderId="12" xfId="0" applyFill="1" applyBorder="1"/>
    <xf numFmtId="3" fontId="0" fillId="39" borderId="12" xfId="0" applyNumberFormat="1" applyFill="1" applyBorder="1"/>
    <xf numFmtId="3" fontId="8" fillId="39" borderId="12" xfId="0" applyNumberFormat="1" applyFont="1" applyFill="1" applyBorder="1" applyAlignment="1">
      <alignment vertical="center"/>
    </xf>
    <xf numFmtId="3" fontId="7" fillId="39" borderId="12" xfId="0" applyNumberFormat="1" applyFont="1" applyFill="1" applyBorder="1" applyAlignment="1">
      <alignment vertical="center"/>
    </xf>
    <xf numFmtId="10" fontId="38" fillId="39" borderId="26" xfId="0" applyNumberFormat="1" applyFont="1" applyFill="1" applyBorder="1" applyAlignment="1">
      <alignment vertical="center"/>
    </xf>
    <xf numFmtId="0" fontId="8" fillId="39" borderId="13" xfId="0" applyNumberFormat="1" applyFont="1" applyFill="1" applyBorder="1" applyAlignment="1">
      <alignment horizontal="center" vertical="center" textRotation="90" wrapText="1"/>
    </xf>
    <xf numFmtId="3" fontId="8" fillId="39" borderId="26" xfId="0" applyNumberFormat="1" applyFont="1" applyFill="1" applyBorder="1"/>
    <xf numFmtId="1" fontId="32" fillId="39" borderId="13" xfId="0" applyNumberFormat="1" applyFont="1" applyFill="1" applyBorder="1" applyAlignment="1" applyProtection="1">
      <alignment horizontal="center" vertical="center" textRotation="90" wrapText="1"/>
    </xf>
    <xf numFmtId="3" fontId="0" fillId="39" borderId="12" xfId="0" applyNumberFormat="1" applyFill="1" applyBorder="1" applyProtection="1"/>
    <xf numFmtId="9" fontId="10" fillId="39" borderId="26" xfId="0" applyNumberFormat="1" applyFont="1" applyFill="1" applyBorder="1" applyAlignment="1">
      <alignment vertical="center"/>
    </xf>
    <xf numFmtId="3" fontId="7" fillId="25" borderId="13" xfId="0" applyNumberFormat="1" applyFont="1" applyFill="1" applyBorder="1" applyAlignment="1">
      <alignment horizontal="center" wrapText="1"/>
    </xf>
    <xf numFmtId="3" fontId="7" fillId="25" borderId="22" xfId="0" applyNumberFormat="1" applyFont="1" applyFill="1" applyBorder="1" applyAlignment="1">
      <alignment wrapText="1"/>
    </xf>
    <xf numFmtId="0" fontId="43" fillId="0" borderId="52" xfId="0" applyFont="1" applyBorder="1" applyAlignment="1">
      <alignment vertical="center"/>
    </xf>
    <xf numFmtId="3" fontId="43" fillId="43" borderId="35" xfId="0" applyNumberFormat="1" applyFont="1" applyFill="1" applyBorder="1" applyAlignment="1">
      <alignment vertical="center"/>
    </xf>
    <xf numFmtId="3" fontId="43" fillId="43" borderId="70" xfId="0" applyNumberFormat="1" applyFont="1" applyFill="1" applyBorder="1" applyAlignment="1">
      <alignment vertical="center"/>
    </xf>
    <xf numFmtId="3" fontId="43" fillId="45" borderId="70" xfId="0" applyNumberFormat="1" applyFont="1" applyFill="1" applyBorder="1" applyAlignment="1">
      <alignment vertical="center"/>
    </xf>
    <xf numFmtId="3" fontId="43" fillId="46" borderId="70" xfId="0" applyNumberFormat="1" applyFont="1" applyFill="1" applyBorder="1" applyAlignment="1">
      <alignment vertical="center"/>
    </xf>
    <xf numFmtId="3" fontId="43" fillId="47" borderId="70" xfId="0" applyNumberFormat="1" applyFont="1" applyFill="1" applyBorder="1" applyAlignment="1">
      <alignment vertical="center"/>
    </xf>
    <xf numFmtId="3" fontId="43" fillId="42" borderId="60" xfId="0" applyNumberFormat="1" applyFont="1" applyFill="1" applyBorder="1" applyAlignment="1">
      <alignment vertical="center"/>
    </xf>
    <xf numFmtId="17" fontId="1" fillId="0" borderId="28" xfId="56" applyNumberFormat="1" applyBorder="1"/>
    <xf numFmtId="17" fontId="44" fillId="39" borderId="21" xfId="56" applyNumberFormat="1" applyFont="1" applyFill="1" applyBorder="1" applyAlignment="1">
      <alignment horizontal="right"/>
    </xf>
    <xf numFmtId="17" fontId="1" fillId="0" borderId="21" xfId="56" applyNumberFormat="1" applyBorder="1"/>
    <xf numFmtId="0" fontId="44" fillId="39" borderId="32" xfId="56" applyFont="1" applyFill="1" applyBorder="1" applyAlignment="1">
      <alignment horizontal="right"/>
    </xf>
    <xf numFmtId="0" fontId="7" fillId="0" borderId="18" xfId="0" applyFont="1" applyBorder="1" applyAlignment="1">
      <alignment vertical="center" wrapText="1"/>
    </xf>
    <xf numFmtId="0" fontId="7" fillId="0" borderId="68" xfId="0" applyFont="1" applyBorder="1" applyAlignment="1">
      <alignment vertical="center" wrapText="1"/>
    </xf>
    <xf numFmtId="0" fontId="7" fillId="0" borderId="47" xfId="0" applyFont="1" applyBorder="1" applyAlignment="1">
      <alignment vertical="center" wrapText="1"/>
    </xf>
    <xf numFmtId="0" fontId="7" fillId="0" borderId="65" xfId="0" applyFont="1" applyBorder="1" applyAlignment="1">
      <alignment vertical="center" wrapText="1"/>
    </xf>
    <xf numFmtId="0" fontId="7" fillId="0" borderId="49" xfId="0" applyFont="1" applyBorder="1" applyAlignment="1">
      <alignment vertical="center" wrapText="1"/>
    </xf>
    <xf numFmtId="0" fontId="7" fillId="0" borderId="69" xfId="0" applyFont="1" applyBorder="1" applyAlignment="1">
      <alignment vertical="center" wrapText="1"/>
    </xf>
    <xf numFmtId="3" fontId="43" fillId="42" borderId="70" xfId="0" applyNumberFormat="1" applyFont="1" applyFill="1" applyBorder="1" applyAlignment="1">
      <alignment horizontal="right" vertical="center"/>
    </xf>
    <xf numFmtId="0" fontId="7" fillId="0" borderId="12" xfId="48" applyFont="1" applyFill="1" applyBorder="1" applyAlignment="1">
      <alignment horizontal="center" vertical="center" wrapText="1"/>
    </xf>
    <xf numFmtId="3" fontId="8" fillId="39" borderId="12" xfId="0" applyNumberFormat="1" applyFont="1" applyFill="1" applyBorder="1"/>
    <xf numFmtId="9" fontId="0" fillId="39" borderId="26" xfId="0" applyNumberFormat="1" applyFill="1" applyBorder="1" applyAlignment="1">
      <alignment vertical="center"/>
    </xf>
    <xf numFmtId="3" fontId="8" fillId="0" borderId="22" xfId="0" applyNumberFormat="1" applyFont="1" applyFill="1" applyBorder="1"/>
    <xf numFmtId="0" fontId="7" fillId="31" borderId="21" xfId="48" applyFont="1" applyFill="1" applyBorder="1"/>
    <xf numFmtId="0" fontId="8" fillId="0" borderId="12" xfId="0" applyFont="1" applyFill="1" applyBorder="1" applyAlignment="1">
      <alignment horizontal="center" vertical="center" wrapText="1"/>
    </xf>
    <xf numFmtId="0" fontId="12" fillId="0" borderId="0" xfId="35" applyFont="1" applyBorder="1" applyAlignment="1">
      <alignment horizontal="center" vertical="center"/>
    </xf>
    <xf numFmtId="0" fontId="8" fillId="0" borderId="0" xfId="48" applyFont="1" applyFill="1"/>
    <xf numFmtId="0" fontId="35" fillId="0" borderId="0" xfId="36" applyFont="1" applyFill="1"/>
    <xf numFmtId="0" fontId="35" fillId="0" borderId="0" xfId="36" applyFont="1" applyFill="1" applyAlignment="1"/>
    <xf numFmtId="0" fontId="34" fillId="0" borderId="13" xfId="36" applyFont="1" applyFill="1" applyBorder="1"/>
    <xf numFmtId="0" fontId="35" fillId="0" borderId="55" xfId="36" applyFont="1" applyBorder="1" applyAlignment="1">
      <alignment horizontal="center" vertical="center"/>
    </xf>
    <xf numFmtId="0" fontId="34" fillId="0" borderId="26" xfId="36" applyFont="1" applyFill="1" applyBorder="1"/>
    <xf numFmtId="0" fontId="35" fillId="0" borderId="46" xfId="36" applyFont="1" applyBorder="1" applyAlignment="1">
      <alignment horizontal="center" vertical="center"/>
    </xf>
    <xf numFmtId="0" fontId="35" fillId="39" borderId="13" xfId="36" applyFont="1" applyFill="1" applyBorder="1" applyAlignment="1">
      <alignment horizontal="center"/>
    </xf>
    <xf numFmtId="0" fontId="35" fillId="39" borderId="55" xfId="36" applyFont="1" applyFill="1" applyBorder="1" applyAlignment="1">
      <alignment horizontal="center" vertical="center"/>
    </xf>
    <xf numFmtId="0" fontId="34" fillId="0" borderId="33" xfId="36" applyFont="1" applyFill="1" applyBorder="1"/>
    <xf numFmtId="0" fontId="35" fillId="39" borderId="33" xfId="36" applyFont="1" applyFill="1" applyBorder="1" applyAlignment="1">
      <alignment horizontal="center"/>
    </xf>
    <xf numFmtId="0" fontId="35" fillId="39" borderId="40" xfId="36" applyFont="1" applyFill="1" applyBorder="1" applyAlignment="1">
      <alignment horizontal="center" vertical="center"/>
    </xf>
    <xf numFmtId="0" fontId="7" fillId="0" borderId="13" xfId="36" applyFont="1" applyFill="1" applyBorder="1" applyAlignment="1">
      <alignment horizontal="left" vertical="center"/>
    </xf>
    <xf numFmtId="0" fontId="34" fillId="0" borderId="16" xfId="36" applyFont="1" applyFill="1" applyBorder="1"/>
    <xf numFmtId="0" fontId="35" fillId="0" borderId="18" xfId="36" applyFont="1" applyBorder="1" applyAlignment="1">
      <alignment horizontal="center" vertical="center"/>
    </xf>
    <xf numFmtId="0" fontId="34" fillId="0" borderId="12" xfId="36" applyFont="1" applyFill="1" applyBorder="1"/>
    <xf numFmtId="1" fontId="35" fillId="0" borderId="56" xfId="36" applyNumberFormat="1" applyFont="1" applyBorder="1" applyAlignment="1">
      <alignment horizontal="center" vertical="center"/>
    </xf>
    <xf numFmtId="0" fontId="35" fillId="0" borderId="56" xfId="36" applyFont="1" applyBorder="1" applyAlignment="1">
      <alignment horizontal="center" vertical="center"/>
    </xf>
    <xf numFmtId="0" fontId="34" fillId="0" borderId="30" xfId="36" applyFont="1" applyFill="1" applyBorder="1"/>
    <xf numFmtId="0" fontId="35" fillId="0" borderId="40" xfId="36" applyFont="1" applyBorder="1" applyAlignment="1">
      <alignment horizontal="center" vertical="center"/>
    </xf>
    <xf numFmtId="0" fontId="35" fillId="0" borderId="59" xfId="36" applyFont="1" applyBorder="1" applyAlignment="1">
      <alignment horizontal="center" vertical="center"/>
    </xf>
    <xf numFmtId="0" fontId="11" fillId="0" borderId="13" xfId="36" applyFont="1" applyFill="1" applyBorder="1"/>
    <xf numFmtId="0" fontId="11" fillId="0" borderId="26" xfId="36" applyFont="1" applyFill="1" applyBorder="1"/>
    <xf numFmtId="1" fontId="36" fillId="0" borderId="0" xfId="36" applyNumberFormat="1" applyFont="1" applyFill="1" applyBorder="1" applyAlignment="1">
      <alignment horizontal="center" vertical="center" wrapText="1"/>
    </xf>
    <xf numFmtId="0" fontId="11" fillId="33" borderId="13" xfId="36" applyFont="1" applyFill="1" applyBorder="1"/>
    <xf numFmtId="1" fontId="36" fillId="33" borderId="55" xfId="36" applyNumberFormat="1" applyFont="1" applyFill="1" applyBorder="1" applyAlignment="1">
      <alignment horizontal="center"/>
    </xf>
    <xf numFmtId="0" fontId="11" fillId="33" borderId="26" xfId="36" applyFont="1" applyFill="1" applyBorder="1"/>
    <xf numFmtId="0" fontId="36" fillId="33" borderId="46" xfId="36" applyFont="1" applyFill="1" applyBorder="1" applyAlignment="1">
      <alignment horizontal="center"/>
    </xf>
    <xf numFmtId="0" fontId="8" fillId="0" borderId="12" xfId="35" applyFont="1" applyFill="1" applyBorder="1" applyAlignment="1">
      <alignment horizontal="center" vertical="center"/>
    </xf>
    <xf numFmtId="0" fontId="8" fillId="33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2" xfId="35" applyFont="1" applyFill="1" applyBorder="1" applyAlignment="1">
      <alignment horizontal="center" vertical="center"/>
    </xf>
    <xf numFmtId="0" fontId="7" fillId="0" borderId="12" xfId="35" applyFont="1" applyFill="1" applyBorder="1" applyAlignment="1">
      <alignment horizontal="center" vertical="center" wrapText="1"/>
    </xf>
    <xf numFmtId="3" fontId="8" fillId="33" borderId="12" xfId="35" applyNumberFormat="1" applyFont="1" applyFill="1" applyBorder="1" applyAlignment="1">
      <alignment horizontal="center" vertical="center"/>
    </xf>
    <xf numFmtId="3" fontId="7" fillId="0" borderId="12" xfId="32" applyNumberFormat="1" applyFont="1" applyFill="1" applyBorder="1" applyAlignment="1" applyProtection="1">
      <alignment horizontal="center" vertical="center" wrapText="1"/>
    </xf>
    <xf numFmtId="0" fontId="32" fillId="33" borderId="12" xfId="0" applyFont="1" applyFill="1" applyBorder="1" applyAlignment="1">
      <alignment horizontal="left" vertical="center" wrapText="1"/>
    </xf>
    <xf numFmtId="0" fontId="32" fillId="33" borderId="12" xfId="35" applyFont="1" applyFill="1" applyBorder="1" applyAlignment="1">
      <alignment horizontal="left" vertical="center" wrapText="1"/>
    </xf>
    <xf numFmtId="0" fontId="32" fillId="33" borderId="12" xfId="35" applyFont="1" applyFill="1" applyBorder="1" applyAlignment="1">
      <alignment horizontal="left" vertical="center"/>
    </xf>
    <xf numFmtId="0" fontId="8" fillId="0" borderId="35" xfId="48" applyFont="1" applyBorder="1" applyAlignment="1">
      <alignment horizontal="center" vertical="top" wrapText="1"/>
    </xf>
    <xf numFmtId="0" fontId="8" fillId="0" borderId="36" xfId="48" applyFont="1" applyBorder="1" applyAlignment="1">
      <alignment horizontal="center" vertical="top" wrapText="1"/>
    </xf>
    <xf numFmtId="3" fontId="8" fillId="31" borderId="12" xfId="0" applyNumberFormat="1" applyFont="1" applyFill="1" applyBorder="1"/>
    <xf numFmtId="0" fontId="8" fillId="24" borderId="12" xfId="0" applyFont="1" applyFill="1" applyBorder="1" applyAlignment="1">
      <alignment horizontal="center" vertical="center" wrapText="1"/>
    </xf>
    <xf numFmtId="3" fontId="8" fillId="0" borderId="12" xfId="0" applyNumberFormat="1" applyFont="1" applyFill="1" applyBorder="1" applyAlignment="1"/>
    <xf numFmtId="0" fontId="8" fillId="0" borderId="12" xfId="0" applyNumberFormat="1" applyFont="1" applyFill="1" applyBorder="1" applyAlignment="1">
      <alignment horizontal="left" vertical="center" wrapText="1"/>
    </xf>
    <xf numFmtId="0" fontId="0" fillId="0" borderId="12" xfId="0" applyFill="1" applyBorder="1" applyAlignment="1">
      <alignment vertical="center"/>
    </xf>
    <xf numFmtId="3" fontId="11" fillId="0" borderId="0" xfId="0" applyNumberFormat="1" applyFont="1" applyAlignment="1"/>
    <xf numFmtId="3" fontId="0" fillId="33" borderId="12" xfId="0" applyNumberFormat="1" applyFill="1" applyBorder="1" applyAlignment="1">
      <alignment horizontal="center" vertical="center"/>
    </xf>
    <xf numFmtId="10" fontId="0" fillId="39" borderId="12" xfId="0" applyNumberFormat="1" applyFill="1" applyBorder="1" applyAlignment="1">
      <alignment horizontal="center" vertical="center"/>
    </xf>
    <xf numFmtId="10" fontId="8" fillId="39" borderId="12" xfId="0" applyNumberFormat="1" applyFont="1" applyFill="1" applyBorder="1" applyAlignment="1">
      <alignment horizontal="center" vertical="center"/>
    </xf>
    <xf numFmtId="3" fontId="8" fillId="33" borderId="12" xfId="0" applyNumberFormat="1" applyFont="1" applyFill="1" applyBorder="1" applyAlignment="1">
      <alignment horizontal="center" vertical="center"/>
    </xf>
    <xf numFmtId="0" fontId="7" fillId="0" borderId="28" xfId="48" applyFont="1" applyFill="1" applyBorder="1" applyAlignment="1">
      <alignment horizontal="center" vertical="center"/>
    </xf>
    <xf numFmtId="0" fontId="7" fillId="0" borderId="21" xfId="48" applyFont="1" applyFill="1" applyBorder="1" applyAlignment="1">
      <alignment horizontal="center" vertical="center"/>
    </xf>
    <xf numFmtId="0" fontId="7" fillId="31" borderId="51" xfId="48" applyFont="1" applyFill="1" applyBorder="1" applyAlignment="1">
      <alignment horizontal="center" vertical="center"/>
    </xf>
    <xf numFmtId="0" fontId="7" fillId="0" borderId="32" xfId="48" applyFont="1" applyFill="1" applyBorder="1" applyAlignment="1">
      <alignment horizontal="center" vertical="center"/>
    </xf>
    <xf numFmtId="3" fontId="8" fillId="0" borderId="12" xfId="35" applyNumberFormat="1" applyFont="1" applyFill="1" applyBorder="1" applyAlignment="1">
      <alignment horizontal="center" vertical="center"/>
    </xf>
    <xf numFmtId="0" fontId="7" fillId="24" borderId="21" xfId="48" applyFill="1" applyBorder="1" applyAlignment="1">
      <alignment horizontal="center" vertical="center"/>
    </xf>
    <xf numFmtId="3" fontId="7" fillId="24" borderId="63" xfId="48" applyNumberFormat="1" applyFill="1" applyBorder="1" applyAlignment="1">
      <alignment horizontal="center" vertical="center"/>
    </xf>
    <xf numFmtId="0" fontId="7" fillId="0" borderId="0" xfId="48" applyFont="1" applyAlignment="1">
      <alignment horizontal="center" vertical="center"/>
    </xf>
    <xf numFmtId="10" fontId="8" fillId="33" borderId="12" xfId="0" applyNumberFormat="1" applyFont="1" applyFill="1" applyBorder="1" applyAlignment="1">
      <alignment horizontal="center" vertical="center"/>
    </xf>
    <xf numFmtId="3" fontId="0" fillId="48" borderId="12" xfId="0" applyNumberFormat="1" applyFill="1" applyBorder="1" applyAlignment="1">
      <alignment horizontal="center" vertical="center"/>
    </xf>
    <xf numFmtId="10" fontId="52" fillId="48" borderId="12" xfId="0" applyNumberFormat="1" applyFont="1" applyFill="1" applyBorder="1" applyAlignment="1">
      <alignment horizontal="center" vertical="center"/>
    </xf>
    <xf numFmtId="3" fontId="8" fillId="48" borderId="12" xfId="0" applyNumberFormat="1" applyFont="1" applyFill="1" applyBorder="1" applyAlignment="1">
      <alignment horizontal="center" vertical="center"/>
    </xf>
    <xf numFmtId="10" fontId="39" fillId="48" borderId="12" xfId="0" applyNumberFormat="1" applyFont="1" applyFill="1" applyBorder="1" applyAlignment="1">
      <alignment horizontal="center" vertical="center"/>
    </xf>
    <xf numFmtId="3" fontId="0" fillId="31" borderId="12" xfId="0" applyNumberFormat="1" applyFill="1" applyBorder="1"/>
    <xf numFmtId="3" fontId="0" fillId="31" borderId="12" xfId="0" applyNumberFormat="1" applyFill="1" applyBorder="1" applyAlignment="1">
      <alignment horizontal="center" vertical="center"/>
    </xf>
    <xf numFmtId="0" fontId="7" fillId="31" borderId="21" xfId="48" applyFill="1" applyBorder="1"/>
    <xf numFmtId="1" fontId="7" fillId="31" borderId="54" xfId="48" applyNumberFormat="1" applyFill="1" applyBorder="1" applyAlignment="1">
      <alignment horizontal="center" vertical="center"/>
    </xf>
    <xf numFmtId="4" fontId="7" fillId="31" borderId="23" xfId="48" applyNumberFormat="1" applyFill="1" applyBorder="1" applyAlignment="1">
      <alignment horizontal="center" vertical="center"/>
    </xf>
    <xf numFmtId="0" fontId="7" fillId="31" borderId="54" xfId="48" applyFill="1" applyBorder="1" applyAlignment="1">
      <alignment horizontal="center" vertical="center" wrapText="1"/>
    </xf>
    <xf numFmtId="0" fontId="7" fillId="31" borderId="12" xfId="48" applyFont="1" applyFill="1" applyBorder="1" applyAlignment="1">
      <alignment horizontal="center" vertical="center" wrapText="1"/>
    </xf>
    <xf numFmtId="3" fontId="7" fillId="31" borderId="12" xfId="48" applyNumberFormat="1" applyFill="1" applyBorder="1" applyAlignment="1">
      <alignment horizontal="center" vertical="center" wrapText="1"/>
    </xf>
    <xf numFmtId="3" fontId="7" fillId="31" borderId="12" xfId="0" applyNumberFormat="1" applyFont="1" applyFill="1" applyBorder="1"/>
    <xf numFmtId="10" fontId="38" fillId="31" borderId="26" xfId="0" applyNumberFormat="1" applyFont="1" applyFill="1" applyBorder="1"/>
    <xf numFmtId="0" fontId="8" fillId="31" borderId="12" xfId="0" applyNumberFormat="1" applyFont="1" applyFill="1" applyBorder="1" applyAlignment="1">
      <alignment horizontal="left" vertical="center" wrapText="1"/>
    </xf>
    <xf numFmtId="0" fontId="7" fillId="0" borderId="28" xfId="48" applyFont="1" applyFill="1" applyBorder="1" applyAlignment="1">
      <alignment horizontal="left"/>
    </xf>
    <xf numFmtId="0" fontId="7" fillId="0" borderId="21" xfId="48" applyFont="1" applyFill="1" applyBorder="1" applyAlignment="1">
      <alignment horizontal="left"/>
    </xf>
    <xf numFmtId="0" fontId="7" fillId="0" borderId="21" xfId="48" applyFont="1" applyFill="1" applyBorder="1" applyAlignment="1">
      <alignment horizontal="left" vertical="center"/>
    </xf>
    <xf numFmtId="0" fontId="7" fillId="0" borderId="32" xfId="48" applyFont="1" applyFill="1" applyBorder="1" applyAlignment="1">
      <alignment horizontal="left"/>
    </xf>
    <xf numFmtId="0" fontId="7" fillId="0" borderId="0" xfId="57"/>
    <xf numFmtId="0" fontId="7" fillId="0" borderId="0" xfId="57" applyFont="1" applyAlignment="1">
      <alignment vertical="center"/>
    </xf>
    <xf numFmtId="0" fontId="7" fillId="0" borderId="0" xfId="57" applyFont="1"/>
    <xf numFmtId="0" fontId="7" fillId="33" borderId="13" xfId="57" applyFont="1" applyFill="1" applyBorder="1" applyAlignment="1">
      <alignment vertical="center" textRotation="90" wrapText="1"/>
    </xf>
    <xf numFmtId="0" fontId="8" fillId="40" borderId="13" xfId="57" applyFont="1" applyFill="1" applyBorder="1" applyAlignment="1">
      <alignment vertical="center" textRotation="90" wrapText="1"/>
    </xf>
    <xf numFmtId="0" fontId="7" fillId="35" borderId="13" xfId="57" applyFill="1" applyBorder="1" applyAlignment="1">
      <alignment horizontal="center" vertical="center" textRotation="90" wrapText="1"/>
    </xf>
    <xf numFmtId="0" fontId="7" fillId="34" borderId="14" xfId="57" applyFont="1" applyFill="1" applyBorder="1" applyAlignment="1">
      <alignment vertical="center" textRotation="90" wrapText="1"/>
    </xf>
    <xf numFmtId="0" fontId="7" fillId="0" borderId="12" xfId="57" applyBorder="1"/>
    <xf numFmtId="0" fontId="7" fillId="0" borderId="12" xfId="57" applyFont="1" applyBorder="1"/>
    <xf numFmtId="1" fontId="7" fillId="0" borderId="12" xfId="57" applyNumberFormat="1" applyBorder="1"/>
    <xf numFmtId="3" fontId="7" fillId="0" borderId="12" xfId="57" applyNumberFormat="1" applyBorder="1"/>
    <xf numFmtId="2" fontId="8" fillId="0" borderId="12" xfId="57" applyNumberFormat="1" applyFont="1" applyBorder="1" applyAlignment="1">
      <alignment horizontal="center"/>
    </xf>
    <xf numFmtId="3" fontId="7" fillId="0" borderId="12" xfId="57" applyNumberFormat="1" applyBorder="1" applyAlignment="1">
      <alignment horizontal="center"/>
    </xf>
    <xf numFmtId="10" fontId="7" fillId="0" borderId="23" xfId="57" applyNumberFormat="1" applyBorder="1"/>
    <xf numFmtId="1" fontId="7" fillId="0" borderId="12" xfId="57" applyNumberFormat="1" applyFont="1" applyBorder="1"/>
    <xf numFmtId="166" fontId="7" fillId="0" borderId="12" xfId="57" applyNumberFormat="1" applyFont="1" applyBorder="1"/>
    <xf numFmtId="166" fontId="7" fillId="0" borderId="12" xfId="57" applyNumberFormat="1" applyBorder="1"/>
    <xf numFmtId="3" fontId="8" fillId="38" borderId="26" xfId="57" applyNumberFormat="1" applyFont="1" applyFill="1" applyBorder="1"/>
    <xf numFmtId="3" fontId="8" fillId="37" borderId="26" xfId="57" applyNumberFormat="1" applyFont="1" applyFill="1" applyBorder="1"/>
    <xf numFmtId="3" fontId="8" fillId="33" borderId="26" xfId="57" applyNumberFormat="1" applyFont="1" applyFill="1" applyBorder="1"/>
    <xf numFmtId="3" fontId="8" fillId="40" borderId="26" xfId="57" applyNumberFormat="1" applyFont="1" applyFill="1" applyBorder="1"/>
    <xf numFmtId="2" fontId="8" fillId="36" borderId="26" xfId="57" applyNumberFormat="1" applyFont="1" applyFill="1" applyBorder="1" applyAlignment="1">
      <alignment horizontal="center"/>
    </xf>
    <xf numFmtId="3" fontId="8" fillId="35" borderId="26" xfId="57" applyNumberFormat="1" applyFont="1" applyFill="1" applyBorder="1"/>
    <xf numFmtId="9" fontId="8" fillId="34" borderId="27" xfId="57" applyNumberFormat="1" applyFont="1" applyFill="1" applyBorder="1"/>
    <xf numFmtId="0" fontId="8" fillId="0" borderId="0" xfId="57" applyFont="1" applyFill="1" applyBorder="1"/>
    <xf numFmtId="3" fontId="8" fillId="0" borderId="0" xfId="57" applyNumberFormat="1" applyFont="1" applyFill="1" applyBorder="1"/>
    <xf numFmtId="3" fontId="7" fillId="0" borderId="0" xfId="57" applyNumberFormat="1" applyFill="1" applyBorder="1"/>
    <xf numFmtId="2" fontId="8" fillId="0" borderId="0" xfId="57" applyNumberFormat="1" applyFont="1" applyFill="1" applyBorder="1" applyAlignment="1">
      <alignment horizontal="center"/>
    </xf>
    <xf numFmtId="9" fontId="8" fillId="0" borderId="0" xfId="57" applyNumberFormat="1" applyFont="1" applyFill="1" applyBorder="1"/>
    <xf numFmtId="0" fontId="7" fillId="0" borderId="0" xfId="57" applyFill="1"/>
    <xf numFmtId="0" fontId="7" fillId="0" borderId="0" xfId="57" applyBorder="1"/>
    <xf numFmtId="0" fontId="7" fillId="0" borderId="0" xfId="57" applyFont="1" applyBorder="1"/>
    <xf numFmtId="0" fontId="8" fillId="0" borderId="0" xfId="57" applyFont="1" applyBorder="1" applyAlignment="1">
      <alignment horizontal="center"/>
    </xf>
    <xf numFmtId="0" fontId="8" fillId="0" borderId="0" xfId="57" applyFont="1" applyAlignment="1">
      <alignment horizontal="center"/>
    </xf>
    <xf numFmtId="10" fontId="7" fillId="0" borderId="0" xfId="57" applyNumberFormat="1"/>
    <xf numFmtId="0" fontId="10" fillId="0" borderId="12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38" fillId="0" borderId="12" xfId="0" applyFont="1" applyFill="1" applyBorder="1" applyAlignment="1">
      <alignment horizontal="center" vertical="center" wrapText="1"/>
    </xf>
    <xf numFmtId="0" fontId="38" fillId="0" borderId="23" xfId="0" applyFont="1" applyFill="1" applyBorder="1" applyAlignment="1">
      <alignment horizontal="center" vertical="center" wrapText="1"/>
    </xf>
    <xf numFmtId="0" fontId="38" fillId="0" borderId="26" xfId="0" applyFont="1" applyFill="1" applyBorder="1" applyAlignment="1">
      <alignment horizontal="center" vertical="center" wrapText="1"/>
    </xf>
    <xf numFmtId="0" fontId="38" fillId="0" borderId="27" xfId="0" applyFont="1" applyFill="1" applyBorder="1" applyAlignment="1">
      <alignment horizontal="center" vertical="center" wrapText="1"/>
    </xf>
    <xf numFmtId="0" fontId="9" fillId="0" borderId="3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9" fillId="0" borderId="39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3" fontId="7" fillId="39" borderId="56" xfId="0" applyNumberFormat="1" applyFont="1" applyFill="1" applyBorder="1" applyAlignment="1">
      <alignment horizontal="center"/>
    </xf>
    <xf numFmtId="3" fontId="7" fillId="39" borderId="66" xfId="0" applyNumberFormat="1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42" fillId="0" borderId="19" xfId="0" applyFont="1" applyBorder="1" applyAlignment="1">
      <alignment horizontal="center" vertical="center"/>
    </xf>
    <xf numFmtId="0" fontId="42" fillId="0" borderId="21" xfId="0" applyFont="1" applyBorder="1" applyAlignment="1">
      <alignment horizontal="center" vertical="center"/>
    </xf>
    <xf numFmtId="0" fontId="42" fillId="0" borderId="24" xfId="0" applyFont="1" applyBorder="1" applyAlignment="1">
      <alignment horizontal="center" vertical="center"/>
    </xf>
    <xf numFmtId="0" fontId="42" fillId="36" borderId="20" xfId="0" applyFont="1" applyFill="1" applyBorder="1" applyAlignment="1">
      <alignment horizontal="center"/>
    </xf>
    <xf numFmtId="0" fontId="42" fillId="36" borderId="13" xfId="0" applyFont="1" applyFill="1" applyBorder="1" applyAlignment="1">
      <alignment horizontal="center"/>
    </xf>
    <xf numFmtId="0" fontId="42" fillId="36" borderId="14" xfId="0" applyFont="1" applyFill="1" applyBorder="1" applyAlignment="1">
      <alignment horizontal="center"/>
    </xf>
    <xf numFmtId="0" fontId="42" fillId="36" borderId="45" xfId="0" applyFont="1" applyFill="1" applyBorder="1" applyAlignment="1">
      <alignment horizontal="center"/>
    </xf>
    <xf numFmtId="0" fontId="49" fillId="43" borderId="22" xfId="0" applyFont="1" applyFill="1" applyBorder="1" applyAlignment="1">
      <alignment horizontal="center" vertical="center"/>
    </xf>
    <xf numFmtId="0" fontId="49" fillId="43" borderId="12" xfId="0" applyFont="1" applyFill="1" applyBorder="1" applyAlignment="1">
      <alignment horizontal="center" vertical="center"/>
    </xf>
    <xf numFmtId="0" fontId="49" fillId="44" borderId="56" xfId="0" applyFont="1" applyFill="1" applyBorder="1" applyAlignment="1">
      <alignment horizontal="center" vertical="center"/>
    </xf>
    <xf numFmtId="0" fontId="49" fillId="44" borderId="66" xfId="0" applyFont="1" applyFill="1" applyBorder="1" applyAlignment="1">
      <alignment horizontal="center" vertical="center"/>
    </xf>
    <xf numFmtId="0" fontId="49" fillId="45" borderId="54" xfId="0" applyFont="1" applyFill="1" applyBorder="1" applyAlignment="1">
      <alignment horizontal="center" vertical="center" wrapText="1"/>
    </xf>
    <xf numFmtId="0" fontId="49" fillId="45" borderId="12" xfId="0" applyFont="1" applyFill="1" applyBorder="1" applyAlignment="1">
      <alignment horizontal="center" vertical="center"/>
    </xf>
    <xf numFmtId="0" fontId="49" fillId="46" borderId="12" xfId="0" applyFont="1" applyFill="1" applyBorder="1" applyAlignment="1">
      <alignment horizontal="center" vertical="center" wrapText="1"/>
    </xf>
    <xf numFmtId="0" fontId="49" fillId="46" borderId="12" xfId="0" applyFont="1" applyFill="1" applyBorder="1" applyAlignment="1">
      <alignment horizontal="center" vertical="center"/>
    </xf>
    <xf numFmtId="0" fontId="49" fillId="47" borderId="12" xfId="0" applyFont="1" applyFill="1" applyBorder="1" applyAlignment="1">
      <alignment horizontal="center" vertical="center" wrapText="1"/>
    </xf>
    <xf numFmtId="0" fontId="49" fillId="47" borderId="12" xfId="0" applyFont="1" applyFill="1" applyBorder="1" applyAlignment="1">
      <alignment horizontal="center" vertical="center"/>
    </xf>
    <xf numFmtId="0" fontId="49" fillId="42" borderId="12" xfId="0" applyFont="1" applyFill="1" applyBorder="1" applyAlignment="1">
      <alignment horizontal="center" vertical="center" wrapText="1"/>
    </xf>
    <xf numFmtId="0" fontId="49" fillId="42" borderId="23" xfId="0" applyFont="1" applyFill="1" applyBorder="1" applyAlignment="1">
      <alignment horizontal="center" vertical="center"/>
    </xf>
    <xf numFmtId="0" fontId="51" fillId="0" borderId="46" xfId="0" applyFont="1" applyBorder="1" applyAlignment="1">
      <alignment horizontal="center" vertical="center" wrapText="1"/>
    </xf>
    <xf numFmtId="0" fontId="51" fillId="0" borderId="67" xfId="0" applyFont="1" applyBorder="1" applyAlignment="1">
      <alignment horizontal="center" vertical="center" wrapText="1"/>
    </xf>
    <xf numFmtId="3" fontId="7" fillId="0" borderId="56" xfId="0" applyNumberFormat="1" applyFont="1" applyBorder="1" applyAlignment="1">
      <alignment horizontal="center" vertical="center" wrapText="1"/>
    </xf>
    <xf numFmtId="3" fontId="7" fillId="0" borderId="66" xfId="0" applyNumberFormat="1" applyFont="1" applyBorder="1" applyAlignment="1">
      <alignment horizontal="center" vertical="center" wrapText="1"/>
    </xf>
    <xf numFmtId="3" fontId="7" fillId="0" borderId="56" xfId="0" applyNumberFormat="1" applyFont="1" applyBorder="1" applyAlignment="1">
      <alignment horizontal="center"/>
    </xf>
    <xf numFmtId="3" fontId="7" fillId="0" borderId="66" xfId="0" applyNumberFormat="1" applyFont="1" applyBorder="1" applyAlignment="1">
      <alignment horizontal="center"/>
    </xf>
    <xf numFmtId="0" fontId="7" fillId="0" borderId="18" xfId="0" applyFont="1" applyBorder="1" applyAlignment="1">
      <alignment horizontal="center" vertical="center" wrapText="1"/>
    </xf>
    <xf numFmtId="0" fontId="7" fillId="0" borderId="68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65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69" xfId="0" applyFont="1" applyBorder="1" applyAlignment="1">
      <alignment horizontal="center" vertical="center" wrapText="1"/>
    </xf>
    <xf numFmtId="3" fontId="43" fillId="44" borderId="38" xfId="0" applyNumberFormat="1" applyFont="1" applyFill="1" applyBorder="1" applyAlignment="1">
      <alignment horizontal="center" vertical="center"/>
    </xf>
    <xf numFmtId="3" fontId="43" fillId="44" borderId="60" xfId="0" applyNumberFormat="1" applyFont="1" applyFill="1" applyBorder="1" applyAlignment="1">
      <alignment horizontal="center" vertical="center"/>
    </xf>
    <xf numFmtId="3" fontId="7" fillId="39" borderId="46" xfId="0" applyNumberFormat="1" applyFont="1" applyFill="1" applyBorder="1" applyAlignment="1">
      <alignment horizontal="center"/>
    </xf>
    <xf numFmtId="3" fontId="7" fillId="39" borderId="67" xfId="0" applyNumberFormat="1" applyFont="1" applyFill="1" applyBorder="1" applyAlignment="1">
      <alignment horizontal="center"/>
    </xf>
    <xf numFmtId="3" fontId="42" fillId="44" borderId="38" xfId="0" applyNumberFormat="1" applyFont="1" applyFill="1" applyBorder="1" applyAlignment="1">
      <alignment horizontal="center" vertical="center"/>
    </xf>
    <xf numFmtId="3" fontId="42" fillId="44" borderId="60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8" fillId="24" borderId="53" xfId="48" applyFont="1" applyFill="1" applyBorder="1" applyAlignment="1">
      <alignment horizontal="center" vertical="center"/>
    </xf>
    <xf numFmtId="0" fontId="8" fillId="24" borderId="60" xfId="48" applyFont="1" applyFill="1" applyBorder="1" applyAlignment="1">
      <alignment horizontal="center" vertical="center"/>
    </xf>
    <xf numFmtId="3" fontId="7" fillId="31" borderId="51" xfId="48" applyNumberFormat="1" applyFont="1" applyFill="1" applyBorder="1" applyAlignment="1">
      <alignment horizontal="center" vertical="center" wrapText="1"/>
    </xf>
    <xf numFmtId="3" fontId="7" fillId="31" borderId="63" xfId="48" applyNumberFormat="1" applyFont="1" applyFill="1" applyBorder="1" applyAlignment="1">
      <alignment horizontal="center" vertical="center" wrapText="1"/>
    </xf>
    <xf numFmtId="3" fontId="7" fillId="31" borderId="66" xfId="48" applyNumberFormat="1" applyFont="1" applyFill="1" applyBorder="1" applyAlignment="1">
      <alignment horizontal="center" vertical="center" wrapText="1"/>
    </xf>
    <xf numFmtId="0" fontId="12" fillId="0" borderId="0" xfId="48" applyFont="1" applyFill="1" applyBorder="1" applyAlignment="1">
      <alignment horizontal="center"/>
    </xf>
    <xf numFmtId="0" fontId="8" fillId="0" borderId="53" xfId="48" applyFont="1" applyBorder="1" applyAlignment="1">
      <alignment horizontal="center"/>
    </xf>
    <xf numFmtId="0" fontId="8" fillId="0" borderId="60" xfId="48" applyFont="1" applyBorder="1" applyAlignment="1">
      <alignment horizontal="center"/>
    </xf>
    <xf numFmtId="0" fontId="8" fillId="0" borderId="37" xfId="48" applyFont="1" applyBorder="1" applyAlignment="1">
      <alignment horizontal="center"/>
    </xf>
    <xf numFmtId="0" fontId="8" fillId="33" borderId="11" xfId="48" applyFont="1" applyFill="1" applyBorder="1" applyAlignment="1">
      <alignment horizontal="center" vertical="center" wrapText="1"/>
    </xf>
    <xf numFmtId="0" fontId="8" fillId="33" borderId="73" xfId="48" applyFont="1" applyFill="1" applyBorder="1" applyAlignment="1">
      <alignment horizontal="center" vertical="center" wrapText="1"/>
    </xf>
    <xf numFmtId="0" fontId="8" fillId="33" borderId="61" xfId="48" applyFont="1" applyFill="1" applyBorder="1" applyAlignment="1">
      <alignment horizontal="center" vertical="center" wrapText="1"/>
    </xf>
    <xf numFmtId="0" fontId="8" fillId="33" borderId="15" xfId="48" applyFont="1" applyFill="1" applyBorder="1" applyAlignment="1">
      <alignment horizontal="center" vertical="center" wrapText="1"/>
    </xf>
    <xf numFmtId="0" fontId="8" fillId="33" borderId="64" xfId="48" applyFont="1" applyFill="1" applyBorder="1" applyAlignment="1">
      <alignment horizontal="center" vertical="center" wrapText="1"/>
    </xf>
    <xf numFmtId="0" fontId="8" fillId="33" borderId="71" xfId="48" applyFont="1" applyFill="1" applyBorder="1" applyAlignment="1">
      <alignment horizontal="center" vertical="center" wrapText="1"/>
    </xf>
    <xf numFmtId="0" fontId="7" fillId="0" borderId="11" xfId="48" applyFont="1" applyFill="1" applyBorder="1" applyAlignment="1">
      <alignment horizontal="center" vertical="center" wrapText="1"/>
    </xf>
    <xf numFmtId="0" fontId="7" fillId="0" borderId="73" xfId="48" applyFont="1" applyFill="1" applyBorder="1" applyAlignment="1">
      <alignment horizontal="center" vertical="center" wrapText="1"/>
    </xf>
    <xf numFmtId="0" fontId="7" fillId="0" borderId="61" xfId="48" applyFont="1" applyFill="1" applyBorder="1" applyAlignment="1">
      <alignment horizontal="center" vertical="center" wrapText="1"/>
    </xf>
    <xf numFmtId="0" fontId="7" fillId="0" borderId="11" xfId="48" applyFont="1" applyBorder="1" applyAlignment="1">
      <alignment horizontal="center"/>
    </xf>
    <xf numFmtId="0" fontId="7" fillId="0" borderId="61" xfId="48" applyFont="1" applyBorder="1" applyAlignment="1">
      <alignment horizontal="center"/>
    </xf>
    <xf numFmtId="0" fontId="12" fillId="0" borderId="0" xfId="48" applyFont="1" applyAlignment="1">
      <alignment horizontal="center"/>
    </xf>
    <xf numFmtId="0" fontId="7" fillId="0" borderId="0" xfId="48" applyBorder="1" applyAlignment="1">
      <alignment horizontal="center" wrapText="1"/>
    </xf>
    <xf numFmtId="0" fontId="7" fillId="0" borderId="64" xfId="48" applyBorder="1" applyAlignment="1">
      <alignment horizontal="center" wrapText="1"/>
    </xf>
    <xf numFmtId="0" fontId="7" fillId="0" borderId="65" xfId="48" applyBorder="1" applyAlignment="1">
      <alignment horizontal="center" wrapText="1"/>
    </xf>
    <xf numFmtId="0" fontId="8" fillId="0" borderId="0" xfId="48" applyFont="1" applyBorder="1" applyAlignment="1">
      <alignment horizontal="right" vertical="top"/>
    </xf>
    <xf numFmtId="3" fontId="8" fillId="0" borderId="71" xfId="48" applyNumberFormat="1" applyFont="1" applyBorder="1" applyAlignment="1">
      <alignment horizontal="center" vertical="top"/>
    </xf>
    <xf numFmtId="3" fontId="8" fillId="0" borderId="72" xfId="48" applyNumberFormat="1" applyFont="1" applyBorder="1" applyAlignment="1">
      <alignment horizontal="center" vertical="top"/>
    </xf>
    <xf numFmtId="3" fontId="12" fillId="0" borderId="0" xfId="0" applyNumberFormat="1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3" fontId="37" fillId="32" borderId="12" xfId="0" applyNumberFormat="1" applyFont="1" applyFill="1" applyBorder="1" applyAlignment="1">
      <alignment horizontal="center" vertical="center" wrapText="1"/>
    </xf>
    <xf numFmtId="3" fontId="37" fillId="32" borderId="23" xfId="0" applyNumberFormat="1" applyFont="1" applyFill="1" applyBorder="1" applyAlignment="1">
      <alignment horizontal="center" vertical="center" wrapText="1"/>
    </xf>
    <xf numFmtId="3" fontId="37" fillId="32" borderId="26" xfId="0" applyNumberFormat="1" applyFont="1" applyFill="1" applyBorder="1" applyAlignment="1">
      <alignment horizontal="center" vertical="center" wrapText="1"/>
    </xf>
    <xf numFmtId="3" fontId="37" fillId="32" borderId="27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Alignment="1">
      <alignment horizontal="center"/>
    </xf>
    <xf numFmtId="3" fontId="11" fillId="0" borderId="0" xfId="0" applyNumberFormat="1" applyFont="1" applyAlignment="1">
      <alignment horizontal="center"/>
    </xf>
    <xf numFmtId="0" fontId="8" fillId="0" borderId="56" xfId="0" applyFont="1" applyFill="1" applyBorder="1" applyAlignment="1">
      <alignment horizontal="center" vertical="center" wrapText="1"/>
    </xf>
    <xf numFmtId="0" fontId="8" fillId="0" borderId="54" xfId="0" applyFont="1" applyFill="1" applyBorder="1" applyAlignment="1">
      <alignment horizontal="center" vertical="center" wrapText="1"/>
    </xf>
    <xf numFmtId="0" fontId="8" fillId="48" borderId="56" xfId="0" applyFont="1" applyFill="1" applyBorder="1" applyAlignment="1">
      <alignment horizontal="center" vertical="center" wrapText="1"/>
    </xf>
    <xf numFmtId="0" fontId="8" fillId="48" borderId="54" xfId="0" applyFont="1" applyFill="1" applyBorder="1" applyAlignment="1">
      <alignment horizontal="center" vertical="center" wrapText="1"/>
    </xf>
    <xf numFmtId="0" fontId="12" fillId="0" borderId="0" xfId="57" applyFont="1" applyAlignment="1">
      <alignment horizontal="center" vertical="center"/>
    </xf>
    <xf numFmtId="0" fontId="12" fillId="0" borderId="0" xfId="35" applyFont="1" applyBorder="1" applyAlignment="1">
      <alignment horizontal="center" vertical="center" wrapText="1"/>
    </xf>
    <xf numFmtId="0" fontId="12" fillId="0" borderId="0" xfId="35" applyFont="1" applyBorder="1" applyAlignment="1">
      <alignment horizontal="center" vertical="center"/>
    </xf>
    <xf numFmtId="0" fontId="7" fillId="0" borderId="15" xfId="36" applyFont="1" applyFill="1" applyBorder="1" applyAlignment="1">
      <alignment horizontal="left" vertical="center"/>
    </xf>
    <xf numFmtId="0" fontId="7" fillId="0" borderId="48" xfId="36" applyFont="1" applyFill="1" applyBorder="1" applyAlignment="1">
      <alignment horizontal="left" vertical="center"/>
    </xf>
    <xf numFmtId="0" fontId="7" fillId="0" borderId="64" xfId="36" applyFont="1" applyFill="1" applyBorder="1" applyAlignment="1">
      <alignment horizontal="left" vertical="center"/>
    </xf>
    <xf numFmtId="0" fontId="7" fillId="0" borderId="42" xfId="36" applyFont="1" applyFill="1" applyBorder="1" applyAlignment="1">
      <alignment horizontal="left" vertical="center"/>
    </xf>
    <xf numFmtId="0" fontId="35" fillId="39" borderId="13" xfId="36" applyFont="1" applyFill="1" applyBorder="1" applyAlignment="1">
      <alignment horizontal="center" vertical="center"/>
    </xf>
    <xf numFmtId="0" fontId="35" fillId="39" borderId="33" xfId="36" applyFont="1" applyFill="1" applyBorder="1" applyAlignment="1">
      <alignment horizontal="center" vertical="center"/>
    </xf>
    <xf numFmtId="0" fontId="34" fillId="39" borderId="14" xfId="36" applyFont="1" applyFill="1" applyBorder="1" applyAlignment="1">
      <alignment horizontal="center" vertical="center"/>
    </xf>
    <xf numFmtId="0" fontId="34" fillId="39" borderId="34" xfId="36" applyFont="1" applyFill="1" applyBorder="1" applyAlignment="1">
      <alignment horizontal="center" vertical="center"/>
    </xf>
    <xf numFmtId="0" fontId="12" fillId="0" borderId="0" xfId="36" applyFont="1" applyFill="1" applyBorder="1" applyAlignment="1">
      <alignment horizontal="center" vertical="center"/>
    </xf>
    <xf numFmtId="0" fontId="11" fillId="0" borderId="53" xfId="36" applyFont="1" applyFill="1" applyBorder="1" applyAlignment="1">
      <alignment horizontal="center" vertical="center"/>
    </xf>
    <xf numFmtId="0" fontId="11" fillId="0" borderId="37" xfId="36" applyFont="1" applyFill="1" applyBorder="1" applyAlignment="1">
      <alignment horizontal="center" vertical="center"/>
    </xf>
    <xf numFmtId="0" fontId="11" fillId="0" borderId="60" xfId="36" applyFont="1" applyFill="1" applyBorder="1" applyAlignment="1">
      <alignment horizontal="center" vertical="center"/>
    </xf>
    <xf numFmtId="0" fontId="7" fillId="0" borderId="71" xfId="36" applyFont="1" applyFill="1" applyBorder="1" applyAlignment="1">
      <alignment horizontal="left" vertical="center"/>
    </xf>
    <xf numFmtId="0" fontId="7" fillId="0" borderId="44" xfId="36" applyFont="1" applyFill="1" applyBorder="1" applyAlignment="1">
      <alignment horizontal="left" vertical="center"/>
    </xf>
    <xf numFmtId="0" fontId="35" fillId="0" borderId="13" xfId="36" applyFont="1" applyBorder="1" applyAlignment="1">
      <alignment horizontal="center" vertical="center"/>
    </xf>
    <xf numFmtId="0" fontId="35" fillId="0" borderId="26" xfId="36" applyFont="1" applyBorder="1" applyAlignment="1">
      <alignment horizontal="center" vertical="center"/>
    </xf>
    <xf numFmtId="0" fontId="34" fillId="0" borderId="14" xfId="36" applyFont="1" applyBorder="1" applyAlignment="1">
      <alignment horizontal="center" vertical="center"/>
    </xf>
    <xf numFmtId="0" fontId="34" fillId="0" borderId="27" xfId="36" applyFont="1" applyBorder="1" applyAlignment="1">
      <alignment horizontal="center" vertical="center"/>
    </xf>
    <xf numFmtId="0" fontId="0" fillId="0" borderId="12" xfId="36" applyFont="1" applyFill="1" applyBorder="1" applyAlignment="1">
      <alignment horizontal="left" vertical="center" wrapText="1"/>
    </xf>
    <xf numFmtId="0" fontId="7" fillId="0" borderId="12" xfId="36" applyFont="1" applyFill="1" applyBorder="1" applyAlignment="1">
      <alignment horizontal="left" vertical="center"/>
    </xf>
    <xf numFmtId="1" fontId="35" fillId="0" borderId="12" xfId="36" applyNumberFormat="1" applyFont="1" applyBorder="1" applyAlignment="1">
      <alignment horizontal="center" vertical="center"/>
    </xf>
    <xf numFmtId="0" fontId="35" fillId="0" borderId="12" xfId="36" applyFont="1" applyBorder="1" applyAlignment="1">
      <alignment horizontal="center" vertical="center"/>
    </xf>
    <xf numFmtId="1" fontId="34" fillId="0" borderId="23" xfId="36" applyNumberFormat="1" applyFont="1" applyBorder="1" applyAlignment="1">
      <alignment horizontal="center" vertical="center"/>
    </xf>
    <xf numFmtId="0" fontId="34" fillId="0" borderId="23" xfId="36" applyFont="1" applyBorder="1" applyAlignment="1">
      <alignment horizontal="center" vertical="center"/>
    </xf>
    <xf numFmtId="0" fontId="0" fillId="0" borderId="33" xfId="36" applyFont="1" applyFill="1" applyBorder="1" applyAlignment="1">
      <alignment horizontal="left" vertical="center" wrapText="1"/>
    </xf>
    <xf numFmtId="0" fontId="0" fillId="0" borderId="75" xfId="36" applyFont="1" applyFill="1" applyBorder="1" applyAlignment="1">
      <alignment horizontal="left" vertical="center" wrapText="1"/>
    </xf>
    <xf numFmtId="0" fontId="35" fillId="0" borderId="33" xfId="36" applyFont="1" applyBorder="1" applyAlignment="1">
      <alignment horizontal="center" vertical="center"/>
    </xf>
    <xf numFmtId="0" fontId="35" fillId="0" borderId="75" xfId="36" applyFont="1" applyBorder="1" applyAlignment="1">
      <alignment horizontal="center" vertical="center"/>
    </xf>
    <xf numFmtId="0" fontId="34" fillId="0" borderId="34" xfId="36" applyFont="1" applyBorder="1" applyAlignment="1">
      <alignment horizontal="center" vertical="center"/>
    </xf>
    <xf numFmtId="0" fontId="34" fillId="0" borderId="74" xfId="36" applyFont="1" applyBorder="1" applyAlignment="1">
      <alignment horizontal="center" vertical="center"/>
    </xf>
    <xf numFmtId="0" fontId="36" fillId="33" borderId="15" xfId="36" applyFont="1" applyFill="1" applyBorder="1" applyAlignment="1">
      <alignment horizontal="center" vertical="center"/>
    </xf>
    <xf numFmtId="0" fontId="36" fillId="33" borderId="39" xfId="36" applyFont="1" applyFill="1" applyBorder="1" applyAlignment="1">
      <alignment horizontal="center" vertical="center"/>
    </xf>
    <xf numFmtId="0" fontId="36" fillId="33" borderId="68" xfId="36" applyFont="1" applyFill="1" applyBorder="1" applyAlignment="1">
      <alignment horizontal="center" vertical="center"/>
    </xf>
    <xf numFmtId="0" fontId="36" fillId="33" borderId="71" xfId="36" applyFont="1" applyFill="1" applyBorder="1" applyAlignment="1">
      <alignment horizontal="center" vertical="center"/>
    </xf>
    <xf numFmtId="0" fontId="36" fillId="33" borderId="43" xfId="36" applyFont="1" applyFill="1" applyBorder="1" applyAlignment="1">
      <alignment horizontal="center" vertical="center"/>
    </xf>
    <xf numFmtId="0" fontId="36" fillId="33" borderId="72" xfId="36" applyFont="1" applyFill="1" applyBorder="1" applyAlignment="1">
      <alignment horizontal="center" vertical="center"/>
    </xf>
    <xf numFmtId="0" fontId="36" fillId="0" borderId="15" xfId="36" applyFont="1" applyFill="1" applyBorder="1" applyAlignment="1">
      <alignment horizontal="center" vertical="center"/>
    </xf>
    <xf numFmtId="0" fontId="36" fillId="0" borderId="48" xfId="36" applyFont="1" applyFill="1" applyBorder="1" applyAlignment="1">
      <alignment horizontal="center" vertical="center"/>
    </xf>
    <xf numFmtId="0" fontId="36" fillId="0" borderId="71" xfId="36" applyFont="1" applyFill="1" applyBorder="1" applyAlignment="1">
      <alignment horizontal="center" vertical="center"/>
    </xf>
    <xf numFmtId="0" fontId="36" fillId="0" borderId="44" xfId="36" applyFont="1" applyFill="1" applyBorder="1" applyAlignment="1">
      <alignment horizontal="center" vertical="center"/>
    </xf>
    <xf numFmtId="1" fontId="36" fillId="24" borderId="57" xfId="36" applyNumberFormat="1" applyFont="1" applyFill="1" applyBorder="1" applyAlignment="1">
      <alignment horizontal="center" vertical="center" wrapText="1"/>
    </xf>
    <xf numFmtId="0" fontId="36" fillId="24" borderId="77" xfId="36" applyFont="1" applyFill="1" applyBorder="1" applyAlignment="1">
      <alignment horizontal="center" vertical="center" wrapText="1"/>
    </xf>
    <xf numFmtId="0" fontId="36" fillId="39" borderId="40" xfId="36" applyFont="1" applyFill="1" applyBorder="1" applyAlignment="1">
      <alignment horizontal="center" vertical="center" wrapText="1"/>
    </xf>
    <xf numFmtId="0" fontId="36" fillId="39" borderId="41" xfId="36" applyFont="1" applyFill="1" applyBorder="1" applyAlignment="1">
      <alignment horizontal="center" vertical="center" wrapText="1"/>
    </xf>
    <xf numFmtId="0" fontId="36" fillId="39" borderId="49" xfId="36" applyFont="1" applyFill="1" applyBorder="1" applyAlignment="1">
      <alignment horizontal="center" vertical="center" wrapText="1"/>
    </xf>
    <xf numFmtId="0" fontId="36" fillId="39" borderId="50" xfId="36" applyFont="1" applyFill="1" applyBorder="1" applyAlignment="1">
      <alignment horizontal="center" vertical="center" wrapText="1"/>
    </xf>
    <xf numFmtId="0" fontId="36" fillId="33" borderId="48" xfId="36" applyFont="1" applyFill="1" applyBorder="1" applyAlignment="1">
      <alignment horizontal="center" vertical="center"/>
    </xf>
    <xf numFmtId="0" fontId="36" fillId="33" borderId="44" xfId="36" applyFont="1" applyFill="1" applyBorder="1" applyAlignment="1">
      <alignment horizontal="center" vertical="center"/>
    </xf>
    <xf numFmtId="1" fontId="36" fillId="33" borderId="19" xfId="36" applyNumberFormat="1" applyFont="1" applyFill="1" applyBorder="1" applyAlignment="1">
      <alignment horizontal="center" vertical="center" wrapText="1"/>
    </xf>
    <xf numFmtId="0" fontId="36" fillId="33" borderId="24" xfId="36" applyFont="1" applyFill="1" applyBorder="1" applyAlignment="1">
      <alignment horizontal="center" vertical="center" wrapText="1"/>
    </xf>
  </cellXfs>
  <cellStyles count="58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Commentaire" xfId="28" builtinId="10" customBuiltin="1"/>
    <cellStyle name="Entrée" xfId="29" builtinId="20" customBuiltin="1"/>
    <cellStyle name="Euro" xfId="30"/>
    <cellStyle name="Euro 2" xfId="51"/>
    <cellStyle name="Insatisfaisant" xfId="31" builtinId="27" customBuiltin="1"/>
    <cellStyle name="Lien hypertexte" xfId="32" builtinId="8"/>
    <cellStyle name="Neutre" xfId="33" builtinId="28" customBuiltin="1"/>
    <cellStyle name="Normal" xfId="0" builtinId="0"/>
    <cellStyle name="Normal 2" xfId="34"/>
    <cellStyle name="Normal 2 2" xfId="48"/>
    <cellStyle name="Normal 3" xfId="47"/>
    <cellStyle name="Normal 4" xfId="49"/>
    <cellStyle name="Normal 5" xfId="50"/>
    <cellStyle name="Normal 5 2" xfId="55"/>
    <cellStyle name="Normal 6" xfId="52"/>
    <cellStyle name="Normal 7" xfId="53"/>
    <cellStyle name="Normal 8" xfId="54"/>
    <cellStyle name="Normal 9" xfId="56"/>
    <cellStyle name="Normal_Bilan récap coms 2011 LE VRAI BON" xfId="35"/>
    <cellStyle name="Normal_Bilan récap coms 2011 LE VRAI BON 2" xfId="57"/>
    <cellStyle name="Normal_Copie de Abonnements 2012 - synthèse budget et titres en cours" xfId="36"/>
    <cellStyle name="Satisfaisant" xfId="37" builtinId="26" customBuiltin="1"/>
    <cellStyle name="Sortie" xfId="38" builtinId="21" customBuiltin="1"/>
    <cellStyle name="Texte explicatif" xfId="39" builtinId="53" customBuiltin="1"/>
    <cellStyle name="Titre" xfId="40" builtinId="15" customBuiltin="1"/>
    <cellStyle name="Titre 1" xfId="41" builtinId="16" customBuiltin="1"/>
    <cellStyle name="Titre 2" xfId="42" builtinId="17" customBuiltin="1"/>
    <cellStyle name="Titre 3" xfId="43" builtinId="18" customBuiltin="1"/>
    <cellStyle name="Titre 4" xfId="44" builtinId="19" customBuiltin="1"/>
    <cellStyle name="Total" xfId="45" builtinId="25" customBuiltin="1"/>
    <cellStyle name="Vérification" xfId="46" builtinId="23" customBuiltin="1"/>
  </cellStyles>
  <dxfs count="0"/>
  <tableStyles count="0" defaultTableStyle="TableStyleMedium2" defaultPivotStyle="PivotStyleLight16"/>
  <colors>
    <mruColors>
      <color rgb="FFFFFF99"/>
      <color rgb="FFFFFFCC"/>
      <color rgb="FF99FF99"/>
      <color rgb="FFCCFFCC"/>
      <color rgb="FF99FFCC"/>
      <color rgb="FF99FF66"/>
      <color rgb="FFE39C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3.6799999141440672E-2"/>
                  <c:y val="-3.13458269078501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8504905585480111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0377250389446834E-2"/>
                  <c:y val="-3.629370796735514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8.092134767047357E-2"/>
                  <c:y val="6.13608405332312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7.9296297180280445E-2"/>
                  <c:y val="6.72493597874733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8.1183434169067606E-2"/>
                  <c:y val="1.21580547112462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8.8697151456647069E-2"/>
                  <c:y val="-2.07069860948232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9.8499985896434605E-2"/>
                  <c:y val="-3.87540387238829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7.2394115056087088E-2"/>
                  <c:y val="-4.29337290285522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5.2002186680729881E-2"/>
                  <c:y val="-2.089845152334681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3.2885860130773742E-2"/>
                  <c:y val="1.8237082066869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4.9974730163683184E-17"/>
                  <c:y val="-1.25383307631400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0"/>
                  <c:y val="-4.179443587713357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2.7259258623289387E-2"/>
                  <c:y val="6.269165381570036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ln>
                <a:noFill/>
                <a:round/>
              </a:ln>
            </c:spPr>
            <c:txPr>
              <a:bodyPr/>
              <a:lstStyle/>
              <a:p>
                <a:pPr>
                  <a:defRPr sz="900" baseline="0"/>
                </a:pPr>
                <a:endParaRPr lang="fr-F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[1]Feuil1!$B$16:$O$16</c:f>
              <c:strCache>
                <c:ptCount val="14"/>
                <c:pt idx="0">
                  <c:v>EZ</c:v>
                </c:pt>
                <c:pt idx="1">
                  <c:v>FE</c:v>
                </c:pt>
                <c:pt idx="2">
                  <c:v>VH</c:v>
                </c:pt>
                <c:pt idx="3">
                  <c:v>JR</c:v>
                </c:pt>
                <c:pt idx="4">
                  <c:v>GL</c:v>
                </c:pt>
                <c:pt idx="5">
                  <c:v>GA</c:v>
                </c:pt>
                <c:pt idx="6">
                  <c:v>SH</c:v>
                </c:pt>
                <c:pt idx="7">
                  <c:v>FG</c:v>
                </c:pt>
                <c:pt idx="8">
                  <c:v>CZ</c:v>
                </c:pt>
                <c:pt idx="9">
                  <c:v>AC</c:v>
                </c:pt>
                <c:pt idx="10">
                  <c:v>LV</c:v>
                </c:pt>
                <c:pt idx="11">
                  <c:v>GS</c:v>
                </c:pt>
                <c:pt idx="12">
                  <c:v>JG</c:v>
                </c:pt>
                <c:pt idx="13">
                  <c:v>PL</c:v>
                </c:pt>
              </c:strCache>
            </c:strRef>
          </c:cat>
          <c:val>
            <c:numRef>
              <c:f>[1]Feuil1!$B$29:$O$29</c:f>
              <c:numCache>
                <c:formatCode>General</c:formatCode>
                <c:ptCount val="14"/>
                <c:pt idx="0">
                  <c:v>574446</c:v>
                </c:pt>
                <c:pt idx="1">
                  <c:v>149236</c:v>
                </c:pt>
                <c:pt idx="2">
                  <c:v>104575</c:v>
                </c:pt>
                <c:pt idx="3">
                  <c:v>82666</c:v>
                </c:pt>
                <c:pt idx="4">
                  <c:v>55048</c:v>
                </c:pt>
                <c:pt idx="5">
                  <c:v>46175</c:v>
                </c:pt>
                <c:pt idx="6">
                  <c:v>81431</c:v>
                </c:pt>
                <c:pt idx="7">
                  <c:v>57536</c:v>
                </c:pt>
                <c:pt idx="8">
                  <c:v>0</c:v>
                </c:pt>
                <c:pt idx="9">
                  <c:v>81110</c:v>
                </c:pt>
                <c:pt idx="10">
                  <c:v>11376</c:v>
                </c:pt>
                <c:pt idx="11">
                  <c:v>24890</c:v>
                </c:pt>
                <c:pt idx="12">
                  <c:v>48714</c:v>
                </c:pt>
                <c:pt idx="13">
                  <c:v>11865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9.1694260195062799E-3"/>
                  <c:y val="2.062658658586130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3611111887199618E-2"/>
                  <c:y val="-3.964583947142823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4.0817109441876068E-2"/>
                  <c:y val="-1.10092007655167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4567871860924015E-2"/>
                  <c:y val="-8.01305055916528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6158961491486303E-2"/>
                  <c:y val="9.837883733264610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3054959310278895E-2"/>
                  <c:y val="-2.326514787067185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0052491283511175E-2"/>
                  <c:y val="-7.79786041260566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1073374105919175E-2"/>
                  <c:y val="1.93138814410256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7432655277937952E-2"/>
                  <c:y val="1.612989681346463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2.1423123287247287E-2"/>
                  <c:y val="-1.712912013266787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2.8846672539626899E-2"/>
                  <c:y val="9.506853903052092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8185667928156745E-2"/>
                  <c:y val="2.506301982809514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051679112857764E-2"/>
                  <c:y val="-4.752428837222711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2.3397993923441902E-2"/>
                  <c:y val="-4.005136961614372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1.9087601113410353E-2"/>
                  <c:y val="1.329709383290241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Calibri" panose="020F050202020403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[2]Feuil1!$B$1:$P$1</c:f>
              <c:strCache>
                <c:ptCount val="15"/>
                <c:pt idx="0">
                  <c:v>AC</c:v>
                </c:pt>
                <c:pt idx="1">
                  <c:v>CR</c:v>
                </c:pt>
                <c:pt idx="2">
                  <c:v>CZ</c:v>
                </c:pt>
                <c:pt idx="3">
                  <c:v>EZ</c:v>
                </c:pt>
                <c:pt idx="4">
                  <c:v>FE</c:v>
                </c:pt>
                <c:pt idx="5">
                  <c:v>FG</c:v>
                </c:pt>
                <c:pt idx="6">
                  <c:v>GA</c:v>
                </c:pt>
                <c:pt idx="7">
                  <c:v>GL</c:v>
                </c:pt>
                <c:pt idx="8">
                  <c:v>GS</c:v>
                </c:pt>
                <c:pt idx="9">
                  <c:v>JG</c:v>
                </c:pt>
                <c:pt idx="10">
                  <c:v>JR</c:v>
                </c:pt>
                <c:pt idx="11">
                  <c:v>LF</c:v>
                </c:pt>
                <c:pt idx="12">
                  <c:v>PL</c:v>
                </c:pt>
                <c:pt idx="13">
                  <c:v>SH</c:v>
                </c:pt>
                <c:pt idx="14">
                  <c:v>VH</c:v>
                </c:pt>
              </c:strCache>
            </c:strRef>
          </c:cat>
          <c:val>
            <c:numRef>
              <c:f>[2]Feuil1!$B$14:$P$14</c:f>
              <c:numCache>
                <c:formatCode>General</c:formatCode>
                <c:ptCount val="15"/>
                <c:pt idx="0">
                  <c:v>286420</c:v>
                </c:pt>
                <c:pt idx="1">
                  <c:v>50888</c:v>
                </c:pt>
                <c:pt idx="2">
                  <c:v>14</c:v>
                </c:pt>
                <c:pt idx="3">
                  <c:v>701825</c:v>
                </c:pt>
                <c:pt idx="4">
                  <c:v>140524</c:v>
                </c:pt>
                <c:pt idx="5">
                  <c:v>140633</c:v>
                </c:pt>
                <c:pt idx="6">
                  <c:v>114928</c:v>
                </c:pt>
                <c:pt idx="7">
                  <c:v>114475</c:v>
                </c:pt>
                <c:pt idx="8">
                  <c:v>46042</c:v>
                </c:pt>
                <c:pt idx="9">
                  <c:v>88347</c:v>
                </c:pt>
                <c:pt idx="10">
                  <c:v>163614</c:v>
                </c:pt>
                <c:pt idx="11">
                  <c:v>27867</c:v>
                </c:pt>
                <c:pt idx="12">
                  <c:v>32328</c:v>
                </c:pt>
                <c:pt idx="13">
                  <c:v>129235</c:v>
                </c:pt>
                <c:pt idx="14">
                  <c:v>234946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2.4500000643044636E-2"/>
                  <c:y val="-6.47071324287264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25882197615261815"/>
                  <c:y val="-7.242213107809326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0799874320425787"/>
                  <c:y val="-3.11766703774295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7.9422000907685808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17224436425495182"/>
                  <c:y val="-3.2748525947957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0.15638867995188629"/>
                  <c:y val="-0.17777771228891198"/>
                </c:manualLayout>
              </c:layout>
              <c:numFmt formatCode="0.00%" sourceLinked="0"/>
              <c:spPr>
                <a:ln>
                  <a:round/>
                </a:ln>
              </c:spPr>
              <c:txPr>
                <a:bodyPr/>
                <a:lstStyle/>
                <a:p>
                  <a:pPr>
                    <a:defRPr/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3972223901283209E-2"/>
                  <c:y val="-6.47071324287264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9472223258238584E-2"/>
                  <c:y val="1.461128796777693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5.0361112432925084E-2"/>
                  <c:y val="2.08732685253956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'[3]Abonnés au 31 cate'!$A$3:$A$11</c:f>
              <c:strCache>
                <c:ptCount val="9"/>
                <c:pt idx="0">
                  <c:v>Adultes </c:v>
                </c:pt>
                <c:pt idx="1">
                  <c:v>Ass. maternelles</c:v>
                </c:pt>
                <c:pt idx="2">
                  <c:v>BCD</c:v>
                </c:pt>
                <c:pt idx="3">
                  <c:v>Chercheurs</c:v>
                </c:pt>
                <c:pt idx="4">
                  <c:v>Classes crèches</c:v>
                </c:pt>
                <c:pt idx="5">
                  <c:v>Collectivités</c:v>
                </c:pt>
                <c:pt idx="6">
                  <c:v>Enfants</c:v>
                </c:pt>
                <c:pt idx="7">
                  <c:v>Jeunes</c:v>
                </c:pt>
                <c:pt idx="8">
                  <c:v>Personnel</c:v>
                </c:pt>
              </c:strCache>
            </c:strRef>
          </c:cat>
          <c:val>
            <c:numRef>
              <c:f>'[3]Abonnés au 31 cate'!$Q$3:$Q$11</c:f>
              <c:numCache>
                <c:formatCode>General</c:formatCode>
                <c:ptCount val="9"/>
                <c:pt idx="0">
                  <c:v>21395</c:v>
                </c:pt>
                <c:pt idx="1">
                  <c:v>374</c:v>
                </c:pt>
                <c:pt idx="2">
                  <c:v>57</c:v>
                </c:pt>
                <c:pt idx="3">
                  <c:v>277</c:v>
                </c:pt>
                <c:pt idx="4">
                  <c:v>1022</c:v>
                </c:pt>
                <c:pt idx="5">
                  <c:v>307</c:v>
                </c:pt>
                <c:pt idx="6">
                  <c:v>14921</c:v>
                </c:pt>
                <c:pt idx="7">
                  <c:v>3722</c:v>
                </c:pt>
                <c:pt idx="8">
                  <c:v>347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4.8256050005620423E-2"/>
                  <c:y val="8.963423150087890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'[4]2016'!$A$81:$A$84</c:f>
              <c:strCache>
                <c:ptCount val="4"/>
                <c:pt idx="0">
                  <c:v>Métropole hors Montpellier</c:v>
                </c:pt>
                <c:pt idx="1">
                  <c:v>Montpellier</c:v>
                </c:pt>
                <c:pt idx="2">
                  <c:v>Communes hors Métropole</c:v>
                </c:pt>
                <c:pt idx="3">
                  <c:v>Autres</c:v>
                </c:pt>
              </c:strCache>
            </c:strRef>
          </c:cat>
          <c:val>
            <c:numRef>
              <c:f>'[4]2016'!$Q$81:$Q$84</c:f>
              <c:numCache>
                <c:formatCode>General</c:formatCode>
                <c:ptCount val="4"/>
                <c:pt idx="0">
                  <c:v>12402</c:v>
                </c:pt>
                <c:pt idx="1">
                  <c:v>27002</c:v>
                </c:pt>
                <c:pt idx="2">
                  <c:v>2468</c:v>
                </c:pt>
                <c:pt idx="3">
                  <c:v>550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73049" y="4476751"/>
    <xdr:ext cx="8756651" cy="21336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0.02103</cdr:x>
      <cdr:y>0.06839</cdr:y>
    </cdr:from>
    <cdr:to>
      <cdr:x>0.19181</cdr:x>
      <cdr:y>0.44225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84153" y="142878"/>
          <a:ext cx="1495424" cy="781048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5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fr-FR" sz="800"/>
            <a:t>Fermeture</a:t>
          </a:r>
          <a:r>
            <a:rPr lang="fr-FR" sz="800" baseline="0"/>
            <a:t> de Césaire le 20 juin 2015 pour reconstruction.</a:t>
          </a:r>
        </a:p>
        <a:p xmlns:a="http://schemas.openxmlformats.org/drawingml/2006/main">
          <a:pPr algn="ctr"/>
          <a:endParaRPr lang="fr-FR" sz="800" baseline="0"/>
        </a:p>
        <a:p xmlns:a="http://schemas.openxmlformats.org/drawingml/2006/main">
          <a:pPr algn="ctr"/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5774" y="4305299"/>
    <xdr:ext cx="9305926" cy="2705101"/>
    <xdr:graphicFrame macro="">
      <xdr:nvGraphicFramePr>
        <xdr:cNvPr id="5" name="Graphique 4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0.05425</cdr:x>
      <cdr:y>0.19366</cdr:y>
    </cdr:from>
    <cdr:to>
      <cdr:x>0.20368</cdr:x>
      <cdr:y>0.3662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504846" y="523870"/>
          <a:ext cx="1390630" cy="466731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5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fr-FR" sz="800">
              <a:effectLst/>
              <a:latin typeface="+mn-lt"/>
              <a:ea typeface="+mn-ea"/>
              <a:cs typeface="+mn-cs"/>
            </a:rPr>
            <a:t>Fermeture</a:t>
          </a:r>
          <a:r>
            <a:rPr lang="fr-FR" sz="800" baseline="0">
              <a:effectLst/>
              <a:latin typeface="+mn-lt"/>
              <a:ea typeface="+mn-ea"/>
              <a:cs typeface="+mn-cs"/>
            </a:rPr>
            <a:t> de Césaire le 20 juin 2015 pour reconstruction.</a:t>
          </a:r>
        </a:p>
        <a:p xmlns:a="http://schemas.openxmlformats.org/drawingml/2006/main">
          <a:pPr algn="ctr"/>
          <a:endParaRPr lang="fr-FR" sz="800">
            <a:effectLst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647700" y="3667124"/>
    <xdr:ext cx="7877175" cy="2714626"/>
    <xdr:graphicFrame macro="">
      <xdr:nvGraphicFramePr>
        <xdr:cNvPr id="3" name="Graphique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1247776" y="4591051"/>
    <xdr:ext cx="5524499" cy="207645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352424</xdr:colOff>
      <xdr:row>9</xdr:row>
      <xdr:rowOff>28574</xdr:rowOff>
    </xdr:from>
    <xdr:to>
      <xdr:col>13</xdr:col>
      <xdr:colOff>342900</xdr:colOff>
      <xdr:row>26</xdr:row>
      <xdr:rowOff>170461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4449" y="2609849"/>
          <a:ext cx="5133976" cy="395188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6/CHIFFRES%20POUR%20GRAPHIQUES/Entr&#233;es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6/CHIFFRES%20POUR%20GRAPHIQUES/Pr&#234;ts%20201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6/CHIFFRES%20POUR%20GRAPHIQUES/Abo%20au%2031%20cate%20et%20typ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ONTROLE%20DE%20GESTION/RAPPORT%20ACTIVITE%20DES%20SERVICES%20-%20INTERNE/Rapport%20activit&#233;%202016/CHIFFRES%20POUR%20GRAPHIQUES/Abonn&#233;s%20au%2031%20communes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Feuil1"/>
      <sheetName val="Feuil2"/>
      <sheetName val="Feuil3"/>
    </sheetNames>
    <sheetDataSet>
      <sheetData sheetId="0" refreshError="1"/>
      <sheetData sheetId="1">
        <row r="16">
          <cell r="B16" t="str">
            <v>EZ</v>
          </cell>
          <cell r="C16" t="str">
            <v>FE</v>
          </cell>
          <cell r="D16" t="str">
            <v>VH</v>
          </cell>
          <cell r="E16" t="str">
            <v>JR</v>
          </cell>
          <cell r="F16" t="str">
            <v>GL</v>
          </cell>
          <cell r="G16" t="str">
            <v>GA</v>
          </cell>
          <cell r="H16" t="str">
            <v>SH</v>
          </cell>
          <cell r="I16" t="str">
            <v>FG</v>
          </cell>
          <cell r="J16" t="str">
            <v>CZ</v>
          </cell>
          <cell r="K16" t="str">
            <v>AC</v>
          </cell>
          <cell r="L16" t="str">
            <v>LV</v>
          </cell>
          <cell r="M16" t="str">
            <v>GS</v>
          </cell>
          <cell r="N16" t="str">
            <v>JG</v>
          </cell>
          <cell r="O16" t="str">
            <v>PL</v>
          </cell>
        </row>
        <row r="29">
          <cell r="B29">
            <v>574446</v>
          </cell>
          <cell r="C29">
            <v>149236</v>
          </cell>
          <cell r="D29">
            <v>104575</v>
          </cell>
          <cell r="E29">
            <v>82666</v>
          </cell>
          <cell r="F29">
            <v>55048</v>
          </cell>
          <cell r="G29">
            <v>46175</v>
          </cell>
          <cell r="H29">
            <v>81431</v>
          </cell>
          <cell r="I29">
            <v>57536</v>
          </cell>
          <cell r="J29">
            <v>0</v>
          </cell>
          <cell r="K29">
            <v>81110</v>
          </cell>
          <cell r="L29">
            <v>11376</v>
          </cell>
          <cell r="M29">
            <v>24890</v>
          </cell>
          <cell r="N29">
            <v>48714</v>
          </cell>
          <cell r="O29">
            <v>11865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Feuil1"/>
      <sheetName val="Feuil2"/>
      <sheetName val="Feuil3"/>
    </sheetNames>
    <sheetDataSet>
      <sheetData sheetId="0" refreshError="1"/>
      <sheetData sheetId="1">
        <row r="1">
          <cell r="B1" t="str">
            <v>AC</v>
          </cell>
          <cell r="C1" t="str">
            <v>CR</v>
          </cell>
          <cell r="D1" t="str">
            <v>CZ</v>
          </cell>
          <cell r="E1" t="str">
            <v>EZ</v>
          </cell>
          <cell r="F1" t="str">
            <v>FE</v>
          </cell>
          <cell r="G1" t="str">
            <v>FG</v>
          </cell>
          <cell r="H1" t="str">
            <v>GA</v>
          </cell>
          <cell r="I1" t="str">
            <v>GL</v>
          </cell>
          <cell r="J1" t="str">
            <v>GS</v>
          </cell>
          <cell r="K1" t="str">
            <v>JG</v>
          </cell>
          <cell r="L1" t="str">
            <v>JR</v>
          </cell>
          <cell r="M1" t="str">
            <v>LF</v>
          </cell>
          <cell r="N1" t="str">
            <v>PL</v>
          </cell>
          <cell r="O1" t="str">
            <v>SH</v>
          </cell>
          <cell r="P1" t="str">
            <v>VH</v>
          </cell>
        </row>
        <row r="14">
          <cell r="B14">
            <v>286420</v>
          </cell>
          <cell r="C14">
            <v>50888</v>
          </cell>
          <cell r="D14">
            <v>14</v>
          </cell>
          <cell r="E14">
            <v>701825</v>
          </cell>
          <cell r="F14">
            <v>140524</v>
          </cell>
          <cell r="G14">
            <v>140633</v>
          </cell>
          <cell r="H14">
            <v>114928</v>
          </cell>
          <cell r="I14">
            <v>114475</v>
          </cell>
          <cell r="J14">
            <v>46042</v>
          </cell>
          <cell r="K14">
            <v>88347</v>
          </cell>
          <cell r="L14">
            <v>163614</v>
          </cell>
          <cell r="M14">
            <v>27867</v>
          </cell>
          <cell r="N14">
            <v>32328</v>
          </cell>
          <cell r="O14">
            <v>129235</v>
          </cell>
          <cell r="P14">
            <v>234946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Abonnés au 31 cate"/>
      <sheetName val="Abonnés au 31 type "/>
      <sheetName val="Feuil1"/>
    </sheetNames>
    <sheetDataSet>
      <sheetData sheetId="0" refreshError="1"/>
      <sheetData sheetId="1">
        <row r="3">
          <cell r="A3" t="str">
            <v xml:space="preserve">Adultes </v>
          </cell>
          <cell r="Q3">
            <v>21395</v>
          </cell>
        </row>
        <row r="4">
          <cell r="A4" t="str">
            <v>Ass. maternelles</v>
          </cell>
          <cell r="Q4">
            <v>374</v>
          </cell>
        </row>
        <row r="5">
          <cell r="A5" t="str">
            <v>BCD</v>
          </cell>
          <cell r="Q5">
            <v>57</v>
          </cell>
        </row>
        <row r="6">
          <cell r="A6" t="str">
            <v>Chercheurs</v>
          </cell>
          <cell r="Q6">
            <v>277</v>
          </cell>
        </row>
        <row r="7">
          <cell r="A7" t="str">
            <v>Classes crèches</v>
          </cell>
          <cell r="Q7">
            <v>1022</v>
          </cell>
        </row>
        <row r="8">
          <cell r="A8" t="str">
            <v>Collectivités</v>
          </cell>
          <cell r="Q8">
            <v>307</v>
          </cell>
        </row>
        <row r="9">
          <cell r="A9" t="str">
            <v>Enfants</v>
          </cell>
          <cell r="Q9">
            <v>14921</v>
          </cell>
        </row>
        <row r="10">
          <cell r="A10" t="str">
            <v>Jeunes</v>
          </cell>
          <cell r="Q10">
            <v>3722</v>
          </cell>
        </row>
        <row r="11">
          <cell r="A11" t="str">
            <v>Personnel</v>
          </cell>
          <cell r="Q11">
            <v>347</v>
          </cell>
        </row>
      </sheetData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2016"/>
      <sheetName val="Mpt"/>
      <sheetName val="Hors Mpt"/>
      <sheetName val="Regroupement"/>
      <sheetName val="Pour rapport"/>
      <sheetName val="%"/>
    </sheetNames>
    <sheetDataSet>
      <sheetData sheetId="0" refreshError="1"/>
      <sheetData sheetId="1">
        <row r="81">
          <cell r="A81" t="str">
            <v>Métropole hors Montpellier</v>
          </cell>
          <cell r="Q81">
            <v>12402</v>
          </cell>
        </row>
        <row r="82">
          <cell r="A82" t="str">
            <v>Montpellier</v>
          </cell>
          <cell r="Q82">
            <v>27002</v>
          </cell>
        </row>
        <row r="83">
          <cell r="A83" t="str">
            <v>Communes hors Métropole</v>
          </cell>
          <cell r="Q83">
            <v>2468</v>
          </cell>
        </row>
        <row r="84">
          <cell r="A84" t="str">
            <v>Autres</v>
          </cell>
          <cell r="Q84">
            <v>550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36"/>
  <sheetViews>
    <sheetView tabSelected="1" topLeftCell="B1" zoomScaleNormal="100" workbookViewId="0">
      <selection activeCell="U14" sqref="U14:U16"/>
    </sheetView>
  </sheetViews>
  <sheetFormatPr baseColWidth="10" defaultRowHeight="12.75"/>
  <cols>
    <col min="1" max="1" width="9.7109375" customWidth="1"/>
    <col min="2" max="9" width="7.42578125" customWidth="1"/>
    <col min="10" max="10" width="6.5703125" bestFit="1" customWidth="1"/>
    <col min="11" max="15" width="7.42578125" customWidth="1"/>
    <col min="16" max="16" width="9.140625" customWidth="1"/>
    <col min="17" max="17" width="9" customWidth="1"/>
    <col min="18" max="18" width="9.5703125" customWidth="1"/>
  </cols>
  <sheetData>
    <row r="1" spans="1:18" ht="15.75">
      <c r="A1" s="449" t="s">
        <v>274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  <c r="M1" s="449"/>
      <c r="N1" s="449"/>
      <c r="O1" s="449"/>
      <c r="P1" s="449"/>
      <c r="Q1" s="449"/>
      <c r="R1" s="449"/>
    </row>
    <row r="2" spans="1:18" ht="5.25" customHeight="1" thickBot="1"/>
    <row r="3" spans="1:18" s="4" customFormat="1" ht="66.75" customHeight="1">
      <c r="A3" s="159">
        <v>2016</v>
      </c>
      <c r="B3" s="116" t="s">
        <v>13</v>
      </c>
      <c r="C3" s="116" t="s">
        <v>14</v>
      </c>
      <c r="D3" s="116" t="s">
        <v>15</v>
      </c>
      <c r="E3" s="117" t="s">
        <v>16</v>
      </c>
      <c r="F3" s="116" t="s">
        <v>17</v>
      </c>
      <c r="G3" s="116" t="s">
        <v>18</v>
      </c>
      <c r="H3" s="116" t="s">
        <v>19</v>
      </c>
      <c r="I3" s="117" t="s">
        <v>20</v>
      </c>
      <c r="J3" s="301" t="s">
        <v>21</v>
      </c>
      <c r="K3" s="117" t="s">
        <v>22</v>
      </c>
      <c r="L3" s="117" t="s">
        <v>23</v>
      </c>
      <c r="M3" s="117" t="s">
        <v>168</v>
      </c>
      <c r="N3" s="117" t="s">
        <v>135</v>
      </c>
      <c r="O3" s="117" t="s">
        <v>24</v>
      </c>
      <c r="P3" s="160" t="s">
        <v>273</v>
      </c>
      <c r="Q3" s="160" t="s">
        <v>236</v>
      </c>
      <c r="R3" s="118" t="s">
        <v>287</v>
      </c>
    </row>
    <row r="4" spans="1:18" ht="15" customHeight="1">
      <c r="A4" s="119" t="s">
        <v>1</v>
      </c>
      <c r="B4" s="111">
        <v>53406</v>
      </c>
      <c r="C4" s="112">
        <v>15113</v>
      </c>
      <c r="D4" s="112">
        <v>10115</v>
      </c>
      <c r="E4" s="112">
        <v>8264</v>
      </c>
      <c r="F4" s="112">
        <v>5164</v>
      </c>
      <c r="G4" s="112">
        <v>4350</v>
      </c>
      <c r="H4" s="112">
        <v>7282</v>
      </c>
      <c r="I4" s="112">
        <v>5659</v>
      </c>
      <c r="J4" s="302">
        <v>0</v>
      </c>
      <c r="K4" s="112">
        <v>7456</v>
      </c>
      <c r="L4" s="112">
        <v>941</v>
      </c>
      <c r="M4" s="112">
        <v>2220</v>
      </c>
      <c r="N4" s="112">
        <v>4937</v>
      </c>
      <c r="O4" s="112">
        <v>1067</v>
      </c>
      <c r="P4" s="9">
        <v>125974</v>
      </c>
      <c r="Q4" s="23">
        <v>132843</v>
      </c>
      <c r="R4" s="127">
        <f t="shared" ref="R4:R15" si="0">+(P4-Q4)/Q4</f>
        <v>-5.1707654900898049E-2</v>
      </c>
    </row>
    <row r="5" spans="1:18" ht="15" customHeight="1">
      <c r="A5" s="119" t="s">
        <v>2</v>
      </c>
      <c r="B5" s="112">
        <v>48076</v>
      </c>
      <c r="C5" s="112">
        <v>14578</v>
      </c>
      <c r="D5" s="112">
        <v>8907</v>
      </c>
      <c r="E5" s="112">
        <v>8025</v>
      </c>
      <c r="F5" s="112">
        <v>4752</v>
      </c>
      <c r="G5" s="112">
        <v>4378</v>
      </c>
      <c r="H5" s="112">
        <v>7265</v>
      </c>
      <c r="I5" s="112">
        <v>5125</v>
      </c>
      <c r="J5" s="302">
        <v>0</v>
      </c>
      <c r="K5" s="112">
        <v>7372</v>
      </c>
      <c r="L5" s="112">
        <v>1014</v>
      </c>
      <c r="M5" s="112">
        <v>2239</v>
      </c>
      <c r="N5" s="112">
        <v>5307</v>
      </c>
      <c r="O5" s="112">
        <v>969</v>
      </c>
      <c r="P5" s="9">
        <v>118007</v>
      </c>
      <c r="Q5" s="23">
        <v>125280</v>
      </c>
      <c r="R5" s="127">
        <f t="shared" si="0"/>
        <v>-5.8053959131545339E-2</v>
      </c>
    </row>
    <row r="6" spans="1:18" ht="15" customHeight="1">
      <c r="A6" s="119" t="s">
        <v>3</v>
      </c>
      <c r="B6" s="112">
        <v>55560</v>
      </c>
      <c r="C6" s="112">
        <v>15289</v>
      </c>
      <c r="D6" s="112">
        <v>11031</v>
      </c>
      <c r="E6" s="112">
        <v>7307</v>
      </c>
      <c r="F6" s="112">
        <v>5658</v>
      </c>
      <c r="G6" s="112">
        <v>4070</v>
      </c>
      <c r="H6" s="112">
        <v>8714</v>
      </c>
      <c r="I6" s="112">
        <v>5643</v>
      </c>
      <c r="J6" s="302">
        <v>0</v>
      </c>
      <c r="K6" s="112">
        <v>7651</v>
      </c>
      <c r="L6" s="112">
        <v>1032</v>
      </c>
      <c r="M6" s="112">
        <v>2564</v>
      </c>
      <c r="N6" s="112">
        <v>4890</v>
      </c>
      <c r="O6" s="112">
        <v>1304</v>
      </c>
      <c r="P6" s="9">
        <v>130713</v>
      </c>
      <c r="Q6" s="23">
        <v>131858</v>
      </c>
      <c r="R6" s="127">
        <f t="shared" si="0"/>
        <v>-8.6835838553595539E-3</v>
      </c>
    </row>
    <row r="7" spans="1:18" ht="15" customHeight="1">
      <c r="A7" s="119" t="s">
        <v>4</v>
      </c>
      <c r="B7" s="112">
        <v>54282</v>
      </c>
      <c r="C7" s="112">
        <v>14256</v>
      </c>
      <c r="D7" s="112">
        <v>10958</v>
      </c>
      <c r="E7" s="112">
        <v>7949</v>
      </c>
      <c r="F7" s="112">
        <v>4853</v>
      </c>
      <c r="G7" s="112">
        <v>4419</v>
      </c>
      <c r="H7" s="112">
        <v>8152</v>
      </c>
      <c r="I7" s="112">
        <v>5938</v>
      </c>
      <c r="J7" s="302">
        <v>0</v>
      </c>
      <c r="K7" s="112">
        <v>7918</v>
      </c>
      <c r="L7" s="112">
        <v>1141</v>
      </c>
      <c r="M7" s="112">
        <v>2526</v>
      </c>
      <c r="N7" s="112">
        <v>4288</v>
      </c>
      <c r="O7" s="112">
        <v>1119</v>
      </c>
      <c r="P7" s="9">
        <v>127799</v>
      </c>
      <c r="Q7" s="23">
        <v>121047</v>
      </c>
      <c r="R7" s="127">
        <f t="shared" si="0"/>
        <v>5.5779986286318535E-2</v>
      </c>
    </row>
    <row r="8" spans="1:18" ht="15" customHeight="1">
      <c r="A8" s="119" t="s">
        <v>5</v>
      </c>
      <c r="B8" s="112">
        <v>41421</v>
      </c>
      <c r="C8" s="112">
        <v>10841</v>
      </c>
      <c r="D8" s="112">
        <v>9045</v>
      </c>
      <c r="E8" s="112">
        <v>7104</v>
      </c>
      <c r="F8" s="112">
        <v>4328</v>
      </c>
      <c r="G8" s="112">
        <v>3667</v>
      </c>
      <c r="H8" s="112">
        <v>6400</v>
      </c>
      <c r="I8" s="112">
        <v>4923</v>
      </c>
      <c r="J8" s="302">
        <v>0</v>
      </c>
      <c r="K8" s="112">
        <v>6313</v>
      </c>
      <c r="L8" s="112">
        <v>938</v>
      </c>
      <c r="M8" s="112">
        <v>2137</v>
      </c>
      <c r="N8" s="112">
        <v>4344</v>
      </c>
      <c r="O8" s="112">
        <v>1190</v>
      </c>
      <c r="P8" s="9">
        <v>102651</v>
      </c>
      <c r="Q8" s="23">
        <v>90784</v>
      </c>
      <c r="R8" s="127">
        <f t="shared" si="0"/>
        <v>0.13071686640817765</v>
      </c>
    </row>
    <row r="9" spans="1:18" ht="15" customHeight="1">
      <c r="A9" s="119" t="s">
        <v>6</v>
      </c>
      <c r="B9" s="112">
        <v>43600</v>
      </c>
      <c r="C9" s="112">
        <v>10366</v>
      </c>
      <c r="D9" s="112">
        <v>8398</v>
      </c>
      <c r="E9" s="112">
        <v>7005</v>
      </c>
      <c r="F9" s="112">
        <v>4579</v>
      </c>
      <c r="G9" s="112">
        <v>3718</v>
      </c>
      <c r="H9" s="112">
        <v>7217</v>
      </c>
      <c r="I9" s="112">
        <v>5012</v>
      </c>
      <c r="J9" s="302">
        <v>0</v>
      </c>
      <c r="K9" s="112">
        <v>6734</v>
      </c>
      <c r="L9" s="112">
        <v>991</v>
      </c>
      <c r="M9" s="112">
        <v>2236</v>
      </c>
      <c r="N9" s="112">
        <v>4934</v>
      </c>
      <c r="O9" s="112">
        <v>1016</v>
      </c>
      <c r="P9" s="9">
        <v>105806</v>
      </c>
      <c r="Q9" s="23">
        <v>98161</v>
      </c>
      <c r="R9" s="127">
        <f t="shared" si="0"/>
        <v>7.7882254663257308E-2</v>
      </c>
    </row>
    <row r="10" spans="1:18" ht="15" customHeight="1">
      <c r="A10" s="119" t="s">
        <v>7</v>
      </c>
      <c r="B10" s="112">
        <v>30029</v>
      </c>
      <c r="C10" s="112">
        <v>8999</v>
      </c>
      <c r="D10" s="112">
        <v>3628</v>
      </c>
      <c r="E10" s="112">
        <v>5487</v>
      </c>
      <c r="F10" s="112">
        <v>3614</v>
      </c>
      <c r="G10" s="112">
        <v>3380</v>
      </c>
      <c r="H10" s="112">
        <v>4935</v>
      </c>
      <c r="I10" s="112">
        <v>3610</v>
      </c>
      <c r="J10" s="302">
        <v>0</v>
      </c>
      <c r="K10" s="112">
        <v>3390</v>
      </c>
      <c r="L10" s="112">
        <v>874</v>
      </c>
      <c r="M10" s="112">
        <v>1946</v>
      </c>
      <c r="N10" s="112">
        <v>3947</v>
      </c>
      <c r="O10" s="112">
        <v>828</v>
      </c>
      <c r="P10" s="9">
        <v>74667</v>
      </c>
      <c r="Q10" s="23">
        <v>73875</v>
      </c>
      <c r="R10" s="127">
        <f t="shared" si="0"/>
        <v>1.0720812182741117E-2</v>
      </c>
    </row>
    <row r="11" spans="1:18" ht="15" customHeight="1">
      <c r="A11" s="119" t="s">
        <v>8</v>
      </c>
      <c r="B11" s="112">
        <v>19942</v>
      </c>
      <c r="C11" s="112">
        <v>5340</v>
      </c>
      <c r="D11" s="112">
        <v>6603</v>
      </c>
      <c r="E11" s="112">
        <v>1498</v>
      </c>
      <c r="F11" s="112">
        <v>1327</v>
      </c>
      <c r="G11" s="112">
        <v>1346</v>
      </c>
      <c r="H11" s="112">
        <v>333</v>
      </c>
      <c r="I11" s="112">
        <v>1397</v>
      </c>
      <c r="J11" s="302">
        <v>0</v>
      </c>
      <c r="K11" s="112">
        <v>5031</v>
      </c>
      <c r="L11" s="112">
        <v>327</v>
      </c>
      <c r="M11" s="112">
        <v>646</v>
      </c>
      <c r="N11" s="112">
        <v>1170</v>
      </c>
      <c r="O11" s="112">
        <v>311</v>
      </c>
      <c r="P11" s="9">
        <v>45271</v>
      </c>
      <c r="Q11" s="23">
        <v>40477</v>
      </c>
      <c r="R11" s="127">
        <f t="shared" si="0"/>
        <v>0.11843763124737505</v>
      </c>
    </row>
    <row r="12" spans="1:18" ht="15" customHeight="1">
      <c r="A12" s="119" t="s">
        <v>9</v>
      </c>
      <c r="B12" s="112">
        <v>43629</v>
      </c>
      <c r="C12" s="112">
        <v>10552</v>
      </c>
      <c r="D12" s="112">
        <v>8661</v>
      </c>
      <c r="E12" s="112">
        <v>5986</v>
      </c>
      <c r="F12" s="112">
        <v>4427</v>
      </c>
      <c r="G12" s="112">
        <v>3672</v>
      </c>
      <c r="H12" s="112">
        <v>7106</v>
      </c>
      <c r="I12" s="112">
        <v>4049</v>
      </c>
      <c r="J12" s="302">
        <v>0</v>
      </c>
      <c r="K12" s="112">
        <v>6731</v>
      </c>
      <c r="L12" s="112">
        <v>1221</v>
      </c>
      <c r="M12" s="112">
        <v>1977</v>
      </c>
      <c r="N12" s="112">
        <v>3398</v>
      </c>
      <c r="O12" s="112">
        <v>907</v>
      </c>
      <c r="P12" s="9">
        <v>102316</v>
      </c>
      <c r="Q12" s="23">
        <v>102850</v>
      </c>
      <c r="R12" s="127">
        <f t="shared" si="0"/>
        <v>-5.1920272241127857E-3</v>
      </c>
    </row>
    <row r="13" spans="1:18" ht="15" customHeight="1">
      <c r="A13" s="119" t="s">
        <v>10</v>
      </c>
      <c r="B13" s="112">
        <v>63996</v>
      </c>
      <c r="C13" s="112">
        <v>14035</v>
      </c>
      <c r="D13" s="112">
        <v>9632</v>
      </c>
      <c r="E13" s="112">
        <v>8505</v>
      </c>
      <c r="F13" s="112">
        <v>5596</v>
      </c>
      <c r="G13" s="112">
        <v>4540</v>
      </c>
      <c r="H13" s="112">
        <v>8014</v>
      </c>
      <c r="I13" s="112">
        <v>5493</v>
      </c>
      <c r="J13" s="302">
        <v>0</v>
      </c>
      <c r="K13" s="112">
        <v>7683</v>
      </c>
      <c r="L13" s="112">
        <v>1087</v>
      </c>
      <c r="M13" s="112">
        <v>2154</v>
      </c>
      <c r="N13" s="112">
        <v>3855</v>
      </c>
      <c r="O13" s="112">
        <v>893</v>
      </c>
      <c r="P13" s="9">
        <v>135483</v>
      </c>
      <c r="Q13" s="23">
        <v>133414</v>
      </c>
      <c r="R13" s="127">
        <f t="shared" si="0"/>
        <v>1.550811758885874E-2</v>
      </c>
    </row>
    <row r="14" spans="1:18" ht="15" customHeight="1">
      <c r="A14" s="119" t="s">
        <v>11</v>
      </c>
      <c r="B14" s="112">
        <v>63413</v>
      </c>
      <c r="C14" s="112">
        <v>15998</v>
      </c>
      <c r="D14" s="112">
        <v>9753</v>
      </c>
      <c r="E14" s="112">
        <v>8130</v>
      </c>
      <c r="F14" s="112">
        <v>5307</v>
      </c>
      <c r="G14" s="112">
        <v>4897</v>
      </c>
      <c r="H14" s="112">
        <v>8284</v>
      </c>
      <c r="I14" s="112">
        <v>6038</v>
      </c>
      <c r="J14" s="302">
        <v>0</v>
      </c>
      <c r="K14" s="112">
        <v>8148</v>
      </c>
      <c r="L14" s="112">
        <v>954</v>
      </c>
      <c r="M14" s="112">
        <v>2408</v>
      </c>
      <c r="N14" s="112">
        <v>4201</v>
      </c>
      <c r="O14" s="112">
        <v>1362</v>
      </c>
      <c r="P14" s="9">
        <v>138893</v>
      </c>
      <c r="Q14" s="23">
        <v>113318</v>
      </c>
      <c r="R14" s="127">
        <f t="shared" si="0"/>
        <v>0.22569229954640921</v>
      </c>
    </row>
    <row r="15" spans="1:18" ht="15" customHeight="1">
      <c r="A15" s="119" t="s">
        <v>12</v>
      </c>
      <c r="B15" s="112">
        <v>57092</v>
      </c>
      <c r="C15" s="112">
        <v>13869</v>
      </c>
      <c r="D15" s="112">
        <v>7844</v>
      </c>
      <c r="E15" s="112">
        <v>7406</v>
      </c>
      <c r="F15" s="112">
        <v>5443</v>
      </c>
      <c r="G15" s="112">
        <v>3738</v>
      </c>
      <c r="H15" s="112">
        <v>7729</v>
      </c>
      <c r="I15" s="112">
        <v>4649</v>
      </c>
      <c r="J15" s="302">
        <v>0</v>
      </c>
      <c r="K15" s="112">
        <v>6683</v>
      </c>
      <c r="L15" s="112">
        <v>856</v>
      </c>
      <c r="M15" s="112">
        <v>1837</v>
      </c>
      <c r="N15" s="112">
        <v>3443</v>
      </c>
      <c r="O15" s="112">
        <v>899</v>
      </c>
      <c r="P15" s="9">
        <v>121488</v>
      </c>
      <c r="Q15" s="23">
        <v>107715.5</v>
      </c>
      <c r="R15" s="127">
        <f t="shared" si="0"/>
        <v>0.12785996444337167</v>
      </c>
    </row>
    <row r="16" spans="1:18" ht="25.5">
      <c r="A16" s="120" t="s">
        <v>286</v>
      </c>
      <c r="B16" s="113">
        <v>574446</v>
      </c>
      <c r="C16" s="113">
        <v>149236</v>
      </c>
      <c r="D16" s="113">
        <v>104575</v>
      </c>
      <c r="E16" s="113">
        <v>82666</v>
      </c>
      <c r="F16" s="113">
        <v>55048</v>
      </c>
      <c r="G16" s="113">
        <v>46175</v>
      </c>
      <c r="H16" s="113">
        <v>81431</v>
      </c>
      <c r="I16" s="113">
        <v>57536</v>
      </c>
      <c r="J16" s="296">
        <v>0</v>
      </c>
      <c r="K16" s="113">
        <v>81110</v>
      </c>
      <c r="L16" s="113">
        <v>11376</v>
      </c>
      <c r="M16" s="113">
        <v>24890</v>
      </c>
      <c r="N16" s="113">
        <v>48714</v>
      </c>
      <c r="O16" s="113">
        <v>11865</v>
      </c>
      <c r="P16" s="114">
        <v>1329068</v>
      </c>
      <c r="Q16" s="288">
        <v>1271622.5</v>
      </c>
      <c r="R16" s="121">
        <f>+(P16-Q16)/Q16</f>
        <v>4.5174963481693663E-2</v>
      </c>
    </row>
    <row r="17" spans="1:18" ht="25.5">
      <c r="A17" s="120" t="s">
        <v>237</v>
      </c>
      <c r="B17" s="288">
        <v>562389</v>
      </c>
      <c r="C17" s="288">
        <v>144464</v>
      </c>
      <c r="D17" s="288">
        <v>65983</v>
      </c>
      <c r="E17" s="288">
        <v>81458</v>
      </c>
      <c r="F17" s="288">
        <v>55882</v>
      </c>
      <c r="G17" s="288">
        <v>47605</v>
      </c>
      <c r="H17" s="288">
        <v>60831</v>
      </c>
      <c r="I17" s="288">
        <v>62555.5</v>
      </c>
      <c r="J17" s="297">
        <v>15723</v>
      </c>
      <c r="K17" s="288">
        <v>75649</v>
      </c>
      <c r="L17" s="288">
        <v>11843</v>
      </c>
      <c r="M17" s="288">
        <v>24336</v>
      </c>
      <c r="N17" s="288">
        <v>51793</v>
      </c>
      <c r="O17" s="288">
        <v>11111</v>
      </c>
      <c r="P17" s="288">
        <v>1271622.5</v>
      </c>
      <c r="Q17" s="444"/>
      <c r="R17" s="445"/>
    </row>
    <row r="18" spans="1:18" ht="26.25" thickBot="1">
      <c r="A18" s="95" t="s">
        <v>287</v>
      </c>
      <c r="B18" s="122">
        <f>+(B16-B17)/B17</f>
        <v>2.1438897275729077E-2</v>
      </c>
      <c r="C18" s="122">
        <f t="shared" ref="C18:L18" si="1">+(C16-C17)/C17</f>
        <v>3.3032450991250413E-2</v>
      </c>
      <c r="D18" s="122">
        <f t="shared" si="1"/>
        <v>0.58487792310140496</v>
      </c>
      <c r="E18" s="122">
        <f t="shared" si="1"/>
        <v>1.482972820349137E-2</v>
      </c>
      <c r="F18" s="122">
        <f t="shared" si="1"/>
        <v>-1.4924304785082854E-2</v>
      </c>
      <c r="G18" s="122">
        <f t="shared" si="1"/>
        <v>-3.003886146413192E-2</v>
      </c>
      <c r="H18" s="122">
        <f t="shared" si="1"/>
        <v>0.33864312603771102</v>
      </c>
      <c r="I18" s="122">
        <f t="shared" si="1"/>
        <v>-8.024074621735898E-2</v>
      </c>
      <c r="J18" s="303"/>
      <c r="K18" s="122">
        <f t="shared" si="1"/>
        <v>7.2188660788642278E-2</v>
      </c>
      <c r="L18" s="122">
        <f t="shared" si="1"/>
        <v>-3.943257620535337E-2</v>
      </c>
      <c r="M18" s="122">
        <f>+(M16-M17)/M17</f>
        <v>2.2764628533859303E-2</v>
      </c>
      <c r="N18" s="122">
        <f>+(N16-N17)/N17</f>
        <v>-5.9448187979070533E-2</v>
      </c>
      <c r="O18" s="122">
        <f>+(O16-O17)/O17</f>
        <v>6.7860678606786073E-2</v>
      </c>
      <c r="P18" s="122">
        <f>+(P16-P17)/P17</f>
        <v>4.5174963481693663E-2</v>
      </c>
      <c r="Q18" s="446"/>
      <c r="R18" s="447"/>
    </row>
    <row r="19" spans="1:18">
      <c r="D19" s="1"/>
      <c r="F19" s="1"/>
    </row>
    <row r="20" spans="1:18" ht="12.75" customHeight="1">
      <c r="A20" s="448"/>
      <c r="B20" s="448"/>
      <c r="C20" s="60"/>
      <c r="D20" s="60"/>
      <c r="E20" s="61"/>
      <c r="F20" s="60"/>
      <c r="G20" s="60"/>
      <c r="H20" s="60"/>
      <c r="I20" s="62"/>
      <c r="J20" s="62"/>
      <c r="K20" s="63"/>
      <c r="L20" s="63"/>
      <c r="M20" s="63"/>
      <c r="N20" s="62"/>
      <c r="O20" s="60"/>
      <c r="P20" s="19"/>
      <c r="Q20" s="16"/>
      <c r="R20" s="16"/>
    </row>
    <row r="21" spans="1:18" ht="12.75" customHeight="1">
      <c r="A21" s="58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15"/>
      <c r="R21" s="3"/>
    </row>
    <row r="22" spans="1:18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15"/>
    </row>
    <row r="23" spans="1:18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15"/>
    </row>
    <row r="24" spans="1:18">
      <c r="A24" s="58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15"/>
    </row>
    <row r="25" spans="1:18">
      <c r="A25" s="58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15"/>
    </row>
    <row r="26" spans="1:18">
      <c r="A26" s="58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15"/>
    </row>
    <row r="27" spans="1:18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15"/>
    </row>
    <row r="28" spans="1:18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15"/>
    </row>
    <row r="29" spans="1:18">
      <c r="A29" s="58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15"/>
    </row>
    <row r="30" spans="1:18">
      <c r="A30" s="58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15"/>
    </row>
    <row r="31" spans="1:18">
      <c r="A31" s="58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15"/>
    </row>
    <row r="32" spans="1:18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</row>
    <row r="33" spans="1:16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</row>
    <row r="36" spans="1:16">
      <c r="A36" t="s">
        <v>138</v>
      </c>
    </row>
  </sheetData>
  <mergeCells count="3">
    <mergeCell ref="Q17:R18"/>
    <mergeCell ref="A20:B20"/>
    <mergeCell ref="A1:R1"/>
  </mergeCells>
  <phoneticPr fontId="9" type="noConversion"/>
  <printOptions horizontalCentered="1"/>
  <pageMargins left="0.78740157480314965" right="0.19685039370078741" top="0.54" bottom="0.19685039370078741" header="0" footer="0.19685039370078741"/>
  <pageSetup paperSize="9" scale="9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Q33"/>
  <sheetViews>
    <sheetView topLeftCell="A2" zoomScaleNormal="100" workbookViewId="0">
      <selection activeCell="D30" activeCellId="8" sqref="D8 D9 D11 D12 D21 D27 D28 D29 D30"/>
    </sheetView>
  </sheetViews>
  <sheetFormatPr baseColWidth="10" defaultRowHeight="12.75"/>
  <cols>
    <col min="1" max="1" width="27" style="13" customWidth="1"/>
    <col min="2" max="16" width="7.85546875" style="14" customWidth="1"/>
    <col min="17" max="17" width="10.5703125" style="14" bestFit="1" customWidth="1"/>
    <col min="18" max="16384" width="11.42578125" style="13"/>
  </cols>
  <sheetData>
    <row r="1" spans="1:17" ht="18.75" customHeight="1" thickBot="1">
      <c r="A1" s="449" t="s">
        <v>282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  <c r="M1" s="449"/>
      <c r="N1" s="449"/>
      <c r="O1" s="449"/>
      <c r="P1" s="449"/>
      <c r="Q1" s="449"/>
    </row>
    <row r="2" spans="1:17" customFormat="1" ht="65.25">
      <c r="A2" s="56"/>
      <c r="B2" s="55" t="s">
        <v>167</v>
      </c>
      <c r="C2" s="55" t="s">
        <v>166</v>
      </c>
      <c r="D2" s="55" t="s">
        <v>13</v>
      </c>
      <c r="E2" s="55" t="s">
        <v>62</v>
      </c>
      <c r="F2" s="55" t="s">
        <v>103</v>
      </c>
      <c r="G2" s="55" t="s">
        <v>159</v>
      </c>
      <c r="H2" s="55" t="s">
        <v>18</v>
      </c>
      <c r="I2" s="55" t="s">
        <v>165</v>
      </c>
      <c r="J2" s="55" t="s">
        <v>164</v>
      </c>
      <c r="K2" s="55" t="s">
        <v>163</v>
      </c>
      <c r="L2" s="55" t="s">
        <v>162</v>
      </c>
      <c r="M2" s="55" t="s">
        <v>23</v>
      </c>
      <c r="N2" s="55" t="s">
        <v>24</v>
      </c>
      <c r="O2" s="55" t="s">
        <v>161</v>
      </c>
      <c r="P2" s="55" t="s">
        <v>160</v>
      </c>
      <c r="Q2" s="69" t="s">
        <v>25</v>
      </c>
    </row>
    <row r="3" spans="1:17" customFormat="1">
      <c r="A3" s="149" t="s">
        <v>98</v>
      </c>
      <c r="B3" s="148">
        <v>0</v>
      </c>
      <c r="C3" s="148">
        <v>0</v>
      </c>
      <c r="D3" s="148">
        <v>10</v>
      </c>
      <c r="E3" s="148">
        <v>5</v>
      </c>
      <c r="F3" s="148">
        <v>1</v>
      </c>
      <c r="G3" s="148">
        <v>0</v>
      </c>
      <c r="H3" s="148">
        <v>0</v>
      </c>
      <c r="I3" s="148">
        <v>0</v>
      </c>
      <c r="J3" s="148">
        <v>0</v>
      </c>
      <c r="K3" s="148">
        <v>0</v>
      </c>
      <c r="L3" s="148">
        <v>22</v>
      </c>
      <c r="M3" s="148">
        <v>0</v>
      </c>
      <c r="N3" s="148">
        <v>0</v>
      </c>
      <c r="O3" s="148">
        <v>0</v>
      </c>
      <c r="P3" s="148">
        <v>0</v>
      </c>
      <c r="Q3" s="150">
        <v>38</v>
      </c>
    </row>
    <row r="4" spans="1:17" customFormat="1">
      <c r="A4" s="149" t="s">
        <v>100</v>
      </c>
      <c r="B4" s="148">
        <v>0</v>
      </c>
      <c r="C4" s="148">
        <v>0</v>
      </c>
      <c r="D4" s="148">
        <v>25</v>
      </c>
      <c r="E4" s="148">
        <v>0</v>
      </c>
      <c r="F4" s="148">
        <v>0</v>
      </c>
      <c r="G4" s="148">
        <v>0</v>
      </c>
      <c r="H4" s="148">
        <v>0</v>
      </c>
      <c r="I4" s="148">
        <v>0</v>
      </c>
      <c r="J4" s="148">
        <v>0</v>
      </c>
      <c r="K4" s="148">
        <v>0</v>
      </c>
      <c r="L4" s="148">
        <v>1</v>
      </c>
      <c r="M4" s="148">
        <v>0</v>
      </c>
      <c r="N4" s="148">
        <v>0</v>
      </c>
      <c r="O4" s="148">
        <v>0</v>
      </c>
      <c r="P4" s="148">
        <v>1</v>
      </c>
      <c r="Q4" s="150">
        <v>27</v>
      </c>
    </row>
    <row r="5" spans="1:17" customFormat="1">
      <c r="A5" s="149" t="s">
        <v>112</v>
      </c>
      <c r="B5" s="148">
        <v>0</v>
      </c>
      <c r="C5" s="148">
        <v>6</v>
      </c>
      <c r="D5" s="148">
        <v>88</v>
      </c>
      <c r="E5" s="148">
        <v>0</v>
      </c>
      <c r="F5" s="148">
        <v>36</v>
      </c>
      <c r="G5" s="148">
        <v>3</v>
      </c>
      <c r="H5" s="148">
        <v>3</v>
      </c>
      <c r="I5" s="148">
        <v>3</v>
      </c>
      <c r="J5" s="148">
        <v>6</v>
      </c>
      <c r="K5" s="148">
        <v>0</v>
      </c>
      <c r="L5" s="148">
        <v>26</v>
      </c>
      <c r="M5" s="148">
        <v>0</v>
      </c>
      <c r="N5" s="148">
        <v>0</v>
      </c>
      <c r="O5" s="148">
        <v>0</v>
      </c>
      <c r="P5" s="148">
        <v>1</v>
      </c>
      <c r="Q5" s="150">
        <v>172</v>
      </c>
    </row>
    <row r="6" spans="1:17" customFormat="1">
      <c r="A6" s="149" t="s">
        <v>99</v>
      </c>
      <c r="B6" s="148">
        <v>0</v>
      </c>
      <c r="C6" s="148">
        <v>0</v>
      </c>
      <c r="D6" s="148">
        <v>24</v>
      </c>
      <c r="E6" s="148">
        <v>0</v>
      </c>
      <c r="F6" s="148">
        <v>0</v>
      </c>
      <c r="G6" s="148">
        <v>0</v>
      </c>
      <c r="H6" s="148">
        <v>1</v>
      </c>
      <c r="I6" s="148">
        <v>0</v>
      </c>
      <c r="J6" s="148">
        <v>0</v>
      </c>
      <c r="K6" s="148">
        <v>0</v>
      </c>
      <c r="L6" s="148">
        <v>3</v>
      </c>
      <c r="M6" s="148">
        <v>0</v>
      </c>
      <c r="N6" s="148">
        <v>0</v>
      </c>
      <c r="O6" s="148">
        <v>2</v>
      </c>
      <c r="P6" s="148">
        <v>0</v>
      </c>
      <c r="Q6" s="150">
        <v>30</v>
      </c>
    </row>
    <row r="7" spans="1:17" customFormat="1">
      <c r="A7" s="149" t="s">
        <v>89</v>
      </c>
      <c r="B7" s="148">
        <v>0</v>
      </c>
      <c r="C7" s="148">
        <v>1</v>
      </c>
      <c r="D7" s="148">
        <v>172</v>
      </c>
      <c r="E7" s="148">
        <v>0</v>
      </c>
      <c r="F7" s="148">
        <v>2</v>
      </c>
      <c r="G7" s="148">
        <v>1</v>
      </c>
      <c r="H7" s="148">
        <v>0</v>
      </c>
      <c r="I7" s="148">
        <v>27</v>
      </c>
      <c r="J7" s="148">
        <v>40</v>
      </c>
      <c r="K7" s="148">
        <v>0</v>
      </c>
      <c r="L7" s="148">
        <v>63</v>
      </c>
      <c r="M7" s="148">
        <v>0</v>
      </c>
      <c r="N7" s="148">
        <v>0</v>
      </c>
      <c r="O7" s="148">
        <v>0</v>
      </c>
      <c r="P7" s="148">
        <v>2</v>
      </c>
      <c r="Q7" s="150">
        <v>308</v>
      </c>
    </row>
    <row r="8" spans="1:17" customFormat="1">
      <c r="A8" s="149" t="s">
        <v>113</v>
      </c>
      <c r="B8" s="148">
        <v>0</v>
      </c>
      <c r="C8" s="148">
        <v>0</v>
      </c>
      <c r="D8" s="148">
        <v>477</v>
      </c>
      <c r="E8" s="148">
        <v>0</v>
      </c>
      <c r="F8" s="148">
        <v>0</v>
      </c>
      <c r="G8" s="148">
        <v>0</v>
      </c>
      <c r="H8" s="148">
        <v>0</v>
      </c>
      <c r="I8" s="148">
        <v>0</v>
      </c>
      <c r="J8" s="148">
        <v>0</v>
      </c>
      <c r="K8" s="148">
        <v>0</v>
      </c>
      <c r="L8" s="148">
        <v>0</v>
      </c>
      <c r="M8" s="148">
        <v>0</v>
      </c>
      <c r="N8" s="148">
        <v>0</v>
      </c>
      <c r="O8" s="148">
        <v>0</v>
      </c>
      <c r="P8" s="148">
        <v>0</v>
      </c>
      <c r="Q8" s="150">
        <v>477</v>
      </c>
    </row>
    <row r="9" spans="1:17" customFormat="1">
      <c r="A9" s="149" t="s">
        <v>90</v>
      </c>
      <c r="B9" s="148">
        <v>1</v>
      </c>
      <c r="C9" s="148">
        <v>0</v>
      </c>
      <c r="D9" s="148">
        <v>7012</v>
      </c>
      <c r="E9" s="148">
        <v>6</v>
      </c>
      <c r="F9" s="148">
        <v>62</v>
      </c>
      <c r="G9" s="148">
        <v>2</v>
      </c>
      <c r="H9" s="148">
        <v>1</v>
      </c>
      <c r="I9" s="148">
        <v>0</v>
      </c>
      <c r="J9" s="148">
        <v>0</v>
      </c>
      <c r="K9" s="148">
        <v>0</v>
      </c>
      <c r="L9" s="148">
        <v>1</v>
      </c>
      <c r="M9" s="148">
        <v>2</v>
      </c>
      <c r="N9" s="148">
        <v>0</v>
      </c>
      <c r="O9" s="148">
        <v>5</v>
      </c>
      <c r="P9" s="148">
        <v>0</v>
      </c>
      <c r="Q9" s="150">
        <v>7092</v>
      </c>
    </row>
    <row r="10" spans="1:17" customFormat="1">
      <c r="A10" s="149" t="s">
        <v>101</v>
      </c>
      <c r="B10" s="148">
        <v>158</v>
      </c>
      <c r="C10" s="148">
        <v>0</v>
      </c>
      <c r="D10" s="148">
        <v>27</v>
      </c>
      <c r="E10" s="148">
        <v>0</v>
      </c>
      <c r="F10" s="148">
        <v>450</v>
      </c>
      <c r="G10" s="148">
        <v>113</v>
      </c>
      <c r="H10" s="148">
        <v>92</v>
      </c>
      <c r="I10" s="148">
        <v>88</v>
      </c>
      <c r="J10" s="148">
        <v>59</v>
      </c>
      <c r="K10" s="148">
        <v>96</v>
      </c>
      <c r="L10" s="148">
        <v>133</v>
      </c>
      <c r="M10" s="148">
        <v>70</v>
      </c>
      <c r="N10" s="148">
        <v>0</v>
      </c>
      <c r="O10" s="148">
        <v>97</v>
      </c>
      <c r="P10" s="148">
        <v>100</v>
      </c>
      <c r="Q10" s="150">
        <v>1483</v>
      </c>
    </row>
    <row r="11" spans="1:17" customFormat="1">
      <c r="A11" s="149" t="s">
        <v>102</v>
      </c>
      <c r="B11" s="148">
        <v>0</v>
      </c>
      <c r="C11" s="148">
        <v>0</v>
      </c>
      <c r="D11" s="148">
        <v>6428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0</v>
      </c>
      <c r="L11" s="148">
        <v>0</v>
      </c>
      <c r="M11" s="148">
        <v>0</v>
      </c>
      <c r="N11" s="148">
        <v>0</v>
      </c>
      <c r="O11" s="148">
        <v>0</v>
      </c>
      <c r="P11" s="148">
        <v>0</v>
      </c>
      <c r="Q11" s="150">
        <v>6428</v>
      </c>
    </row>
    <row r="12" spans="1:17" customFormat="1">
      <c r="A12" s="149" t="s">
        <v>114</v>
      </c>
      <c r="B12" s="148">
        <v>0</v>
      </c>
      <c r="C12" s="148">
        <v>0</v>
      </c>
      <c r="D12" s="148">
        <v>2</v>
      </c>
      <c r="E12" s="148">
        <v>0</v>
      </c>
      <c r="F12" s="148">
        <v>0</v>
      </c>
      <c r="G12" s="148">
        <v>0</v>
      </c>
      <c r="H12" s="148">
        <v>0</v>
      </c>
      <c r="I12" s="148">
        <v>0</v>
      </c>
      <c r="J12" s="148">
        <v>0</v>
      </c>
      <c r="K12" s="148">
        <v>0</v>
      </c>
      <c r="L12" s="148">
        <v>0</v>
      </c>
      <c r="M12" s="148">
        <v>0</v>
      </c>
      <c r="N12" s="148">
        <v>0</v>
      </c>
      <c r="O12" s="148">
        <v>0</v>
      </c>
      <c r="P12" s="148">
        <v>0</v>
      </c>
      <c r="Q12" s="150">
        <v>2</v>
      </c>
    </row>
    <row r="13" spans="1:17" customFormat="1">
      <c r="A13" s="149" t="s">
        <v>134</v>
      </c>
      <c r="B13" s="148">
        <v>0</v>
      </c>
      <c r="C13" s="148">
        <v>0</v>
      </c>
      <c r="D13" s="148">
        <v>3079</v>
      </c>
      <c r="E13" s="148">
        <v>0</v>
      </c>
      <c r="F13" s="148">
        <v>293</v>
      </c>
      <c r="G13" s="148">
        <v>3</v>
      </c>
      <c r="H13" s="148">
        <v>1</v>
      </c>
      <c r="I13" s="148">
        <v>0</v>
      </c>
      <c r="J13" s="148">
        <v>0</v>
      </c>
      <c r="K13" s="148">
        <v>1</v>
      </c>
      <c r="L13" s="148">
        <v>0</v>
      </c>
      <c r="M13" s="148">
        <v>0</v>
      </c>
      <c r="N13" s="148">
        <v>25</v>
      </c>
      <c r="O13" s="148">
        <v>0</v>
      </c>
      <c r="P13" s="148">
        <v>3</v>
      </c>
      <c r="Q13" s="150">
        <v>3405</v>
      </c>
    </row>
    <row r="14" spans="1:17" customFormat="1">
      <c r="A14" s="149" t="s">
        <v>91</v>
      </c>
      <c r="B14" s="148">
        <v>67</v>
      </c>
      <c r="C14" s="148">
        <v>22</v>
      </c>
      <c r="D14" s="148">
        <v>1151</v>
      </c>
      <c r="E14" s="148">
        <v>0</v>
      </c>
      <c r="F14" s="148">
        <v>0</v>
      </c>
      <c r="G14" s="148">
        <v>89</v>
      </c>
      <c r="H14" s="148">
        <v>55</v>
      </c>
      <c r="I14" s="148">
        <v>23</v>
      </c>
      <c r="J14" s="148">
        <v>0</v>
      </c>
      <c r="K14" s="148">
        <v>92</v>
      </c>
      <c r="L14" s="148">
        <v>120</v>
      </c>
      <c r="M14" s="148">
        <v>0</v>
      </c>
      <c r="N14" s="148">
        <v>0</v>
      </c>
      <c r="O14" s="148">
        <v>107</v>
      </c>
      <c r="P14" s="148">
        <v>118</v>
      </c>
      <c r="Q14" s="150">
        <v>1844</v>
      </c>
    </row>
    <row r="15" spans="1:17" customFormat="1">
      <c r="A15" s="149" t="s">
        <v>92</v>
      </c>
      <c r="B15" s="148">
        <v>29</v>
      </c>
      <c r="C15" s="148">
        <v>3</v>
      </c>
      <c r="D15" s="148">
        <v>181</v>
      </c>
      <c r="E15" s="148">
        <v>15</v>
      </c>
      <c r="F15" s="148">
        <v>0</v>
      </c>
      <c r="G15" s="148">
        <v>22</v>
      </c>
      <c r="H15" s="148">
        <v>8</v>
      </c>
      <c r="I15" s="148">
        <v>9</v>
      </c>
      <c r="J15" s="148">
        <v>0</v>
      </c>
      <c r="K15" s="148">
        <v>9</v>
      </c>
      <c r="L15" s="148">
        <v>25</v>
      </c>
      <c r="M15" s="148">
        <v>0</v>
      </c>
      <c r="N15" s="148">
        <v>0</v>
      </c>
      <c r="O15" s="148">
        <v>0</v>
      </c>
      <c r="P15" s="148">
        <v>3</v>
      </c>
      <c r="Q15" s="150">
        <v>304</v>
      </c>
    </row>
    <row r="16" spans="1:17" customFormat="1">
      <c r="A16" s="149" t="s">
        <v>93</v>
      </c>
      <c r="B16" s="148">
        <v>276</v>
      </c>
      <c r="C16" s="148">
        <v>152</v>
      </c>
      <c r="D16" s="148">
        <v>3703</v>
      </c>
      <c r="E16" s="148">
        <v>75</v>
      </c>
      <c r="F16" s="148">
        <v>0</v>
      </c>
      <c r="G16" s="148">
        <v>317</v>
      </c>
      <c r="H16" s="148">
        <v>281</v>
      </c>
      <c r="I16" s="148">
        <v>151</v>
      </c>
      <c r="J16" s="148">
        <v>12</v>
      </c>
      <c r="K16" s="148">
        <v>290</v>
      </c>
      <c r="L16" s="148">
        <v>250</v>
      </c>
      <c r="M16" s="148">
        <v>40</v>
      </c>
      <c r="N16" s="148">
        <v>4</v>
      </c>
      <c r="O16" s="148">
        <v>169</v>
      </c>
      <c r="P16" s="148">
        <v>290</v>
      </c>
      <c r="Q16" s="150">
        <v>6010</v>
      </c>
    </row>
    <row r="17" spans="1:17" customFormat="1">
      <c r="A17" s="149" t="s">
        <v>94</v>
      </c>
      <c r="B17" s="148">
        <v>4622</v>
      </c>
      <c r="C17" s="148">
        <v>3354</v>
      </c>
      <c r="D17" s="148">
        <v>31358</v>
      </c>
      <c r="E17" s="148">
        <v>12</v>
      </c>
      <c r="F17" s="148">
        <v>2924</v>
      </c>
      <c r="G17" s="148">
        <v>3901</v>
      </c>
      <c r="H17" s="148">
        <v>7695</v>
      </c>
      <c r="I17" s="148">
        <v>8008</v>
      </c>
      <c r="J17" s="148">
        <v>3063</v>
      </c>
      <c r="K17" s="148">
        <v>4369</v>
      </c>
      <c r="L17" s="148">
        <v>10410</v>
      </c>
      <c r="M17" s="148">
        <v>1201</v>
      </c>
      <c r="N17" s="148">
        <v>0</v>
      </c>
      <c r="O17" s="148">
        <v>5498</v>
      </c>
      <c r="P17" s="148">
        <v>8699</v>
      </c>
      <c r="Q17" s="150">
        <v>95114</v>
      </c>
    </row>
    <row r="18" spans="1:17" customFormat="1">
      <c r="A18" s="149" t="s">
        <v>95</v>
      </c>
      <c r="B18" s="148">
        <v>403</v>
      </c>
      <c r="C18" s="148">
        <v>226</v>
      </c>
      <c r="D18" s="148">
        <v>1200</v>
      </c>
      <c r="E18" s="148">
        <v>436</v>
      </c>
      <c r="F18" s="148">
        <v>121</v>
      </c>
      <c r="G18" s="148">
        <v>594</v>
      </c>
      <c r="H18" s="148">
        <v>788</v>
      </c>
      <c r="I18" s="148">
        <v>283</v>
      </c>
      <c r="J18" s="148">
        <v>205</v>
      </c>
      <c r="K18" s="148">
        <v>266</v>
      </c>
      <c r="L18" s="148">
        <v>726</v>
      </c>
      <c r="M18" s="148">
        <v>110</v>
      </c>
      <c r="N18" s="148">
        <v>2</v>
      </c>
      <c r="O18" s="148">
        <v>587</v>
      </c>
      <c r="P18" s="148">
        <v>709</v>
      </c>
      <c r="Q18" s="150">
        <v>6656</v>
      </c>
    </row>
    <row r="19" spans="1:17" customFormat="1">
      <c r="A19" s="149" t="s">
        <v>96</v>
      </c>
      <c r="B19" s="148">
        <v>3149</v>
      </c>
      <c r="C19" s="148">
        <v>1717</v>
      </c>
      <c r="D19" s="148">
        <v>1435</v>
      </c>
      <c r="E19" s="148">
        <v>0</v>
      </c>
      <c r="F19" s="148">
        <v>24429</v>
      </c>
      <c r="G19" s="148">
        <v>2570</v>
      </c>
      <c r="H19" s="148">
        <v>2596</v>
      </c>
      <c r="I19" s="148">
        <v>2647</v>
      </c>
      <c r="J19" s="148">
        <v>1226</v>
      </c>
      <c r="K19" s="148">
        <v>2682</v>
      </c>
      <c r="L19" s="148">
        <v>3053</v>
      </c>
      <c r="M19" s="148">
        <v>744</v>
      </c>
      <c r="N19" s="148">
        <v>5</v>
      </c>
      <c r="O19" s="148">
        <v>2433</v>
      </c>
      <c r="P19" s="148">
        <v>2996</v>
      </c>
      <c r="Q19" s="150">
        <v>51682</v>
      </c>
    </row>
    <row r="20" spans="1:17" customFormat="1">
      <c r="A20" s="149" t="s">
        <v>97</v>
      </c>
      <c r="B20" s="148">
        <v>1032</v>
      </c>
      <c r="C20" s="148">
        <v>415</v>
      </c>
      <c r="D20" s="148">
        <v>83</v>
      </c>
      <c r="E20" s="148">
        <v>0</v>
      </c>
      <c r="F20" s="148">
        <v>3605</v>
      </c>
      <c r="G20" s="148">
        <v>889</v>
      </c>
      <c r="H20" s="148">
        <v>1076</v>
      </c>
      <c r="I20" s="148">
        <v>721</v>
      </c>
      <c r="J20" s="148">
        <v>479</v>
      </c>
      <c r="K20" s="148">
        <v>836</v>
      </c>
      <c r="L20" s="148">
        <v>1224</v>
      </c>
      <c r="M20" s="148">
        <v>313</v>
      </c>
      <c r="N20" s="148">
        <v>0</v>
      </c>
      <c r="O20" s="148">
        <v>807</v>
      </c>
      <c r="P20" s="148">
        <v>942</v>
      </c>
      <c r="Q20" s="150">
        <v>12422</v>
      </c>
    </row>
    <row r="21" spans="1:17" customFormat="1">
      <c r="A21" s="149" t="s">
        <v>87</v>
      </c>
      <c r="B21" s="148">
        <v>0</v>
      </c>
      <c r="C21" s="148">
        <v>0</v>
      </c>
      <c r="D21" s="148">
        <v>15</v>
      </c>
      <c r="E21" s="148">
        <v>0</v>
      </c>
      <c r="F21" s="148">
        <v>0</v>
      </c>
      <c r="G21" s="148">
        <v>0</v>
      </c>
      <c r="H21" s="148">
        <v>0</v>
      </c>
      <c r="I21" s="148">
        <v>0</v>
      </c>
      <c r="J21" s="148">
        <v>0</v>
      </c>
      <c r="K21" s="148">
        <v>0</v>
      </c>
      <c r="L21" s="148">
        <v>0</v>
      </c>
      <c r="M21" s="148">
        <v>0</v>
      </c>
      <c r="N21" s="148">
        <v>0</v>
      </c>
      <c r="O21" s="148">
        <v>0</v>
      </c>
      <c r="P21" s="148">
        <v>0</v>
      </c>
      <c r="Q21" s="150">
        <v>15</v>
      </c>
    </row>
    <row r="22" spans="1:17" customFormat="1">
      <c r="A22" s="149" t="s">
        <v>88</v>
      </c>
      <c r="B22" s="148">
        <v>413</v>
      </c>
      <c r="C22" s="148">
        <v>20</v>
      </c>
      <c r="D22" s="148">
        <v>408</v>
      </c>
      <c r="E22" s="148">
        <v>0</v>
      </c>
      <c r="F22" s="148">
        <v>6</v>
      </c>
      <c r="G22" s="148">
        <v>497</v>
      </c>
      <c r="H22" s="148">
        <v>367</v>
      </c>
      <c r="I22" s="148">
        <v>40</v>
      </c>
      <c r="J22" s="148">
        <v>2</v>
      </c>
      <c r="K22" s="148">
        <v>268</v>
      </c>
      <c r="L22" s="148">
        <v>2078</v>
      </c>
      <c r="M22" s="148">
        <v>161</v>
      </c>
      <c r="N22" s="148">
        <v>0</v>
      </c>
      <c r="O22" s="148">
        <v>169</v>
      </c>
      <c r="P22" s="148">
        <v>185</v>
      </c>
      <c r="Q22" s="150">
        <v>4614</v>
      </c>
    </row>
    <row r="23" spans="1:17" customFormat="1">
      <c r="A23" s="149" t="s">
        <v>183</v>
      </c>
      <c r="B23" s="148">
        <v>1</v>
      </c>
      <c r="C23" s="148">
        <v>0</v>
      </c>
      <c r="D23" s="148">
        <v>0</v>
      </c>
      <c r="E23" s="148">
        <v>0</v>
      </c>
      <c r="F23" s="148">
        <v>13</v>
      </c>
      <c r="G23" s="148">
        <v>0</v>
      </c>
      <c r="H23" s="148">
        <v>0</v>
      </c>
      <c r="I23" s="148">
        <v>0</v>
      </c>
      <c r="J23" s="148">
        <v>0</v>
      </c>
      <c r="K23" s="148">
        <v>0</v>
      </c>
      <c r="L23" s="148">
        <v>0</v>
      </c>
      <c r="M23" s="148">
        <v>0</v>
      </c>
      <c r="N23" s="148">
        <v>0</v>
      </c>
      <c r="O23" s="148">
        <v>0</v>
      </c>
      <c r="P23" s="148">
        <v>0</v>
      </c>
      <c r="Q23" s="150">
        <v>14</v>
      </c>
    </row>
    <row r="24" spans="1:17" customFormat="1">
      <c r="A24" s="149" t="s">
        <v>184</v>
      </c>
      <c r="B24" s="148">
        <v>0</v>
      </c>
      <c r="C24" s="148">
        <v>0</v>
      </c>
      <c r="D24" s="148">
        <v>19</v>
      </c>
      <c r="E24" s="148">
        <v>0</v>
      </c>
      <c r="F24" s="148">
        <v>0</v>
      </c>
      <c r="G24" s="148">
        <v>0</v>
      </c>
      <c r="H24" s="148">
        <v>0</v>
      </c>
      <c r="I24" s="148">
        <v>0</v>
      </c>
      <c r="J24" s="148">
        <v>0</v>
      </c>
      <c r="K24" s="148">
        <v>0</v>
      </c>
      <c r="L24" s="148">
        <v>2</v>
      </c>
      <c r="M24" s="148">
        <v>0</v>
      </c>
      <c r="N24" s="148">
        <v>0</v>
      </c>
      <c r="O24" s="148">
        <v>0</v>
      </c>
      <c r="P24" s="148">
        <v>0</v>
      </c>
      <c r="Q24" s="150">
        <v>21</v>
      </c>
    </row>
    <row r="25" spans="1:17" customFormat="1">
      <c r="A25" s="149" t="s">
        <v>187</v>
      </c>
      <c r="B25" s="148">
        <v>16906</v>
      </c>
      <c r="C25" s="148">
        <v>6329</v>
      </c>
      <c r="D25" s="148">
        <v>357312</v>
      </c>
      <c r="E25" s="148">
        <v>942</v>
      </c>
      <c r="F25" s="148">
        <v>15434</v>
      </c>
      <c r="G25" s="148">
        <v>12621</v>
      </c>
      <c r="H25" s="148">
        <v>12795</v>
      </c>
      <c r="I25" s="148">
        <v>14454</v>
      </c>
      <c r="J25" s="148">
        <v>7313</v>
      </c>
      <c r="K25" s="148">
        <v>12877</v>
      </c>
      <c r="L25" s="148">
        <v>23045</v>
      </c>
      <c r="M25" s="148">
        <v>4452</v>
      </c>
      <c r="N25" s="148">
        <v>8395</v>
      </c>
      <c r="O25" s="148">
        <v>13105</v>
      </c>
      <c r="P25" s="148">
        <v>15674</v>
      </c>
      <c r="Q25" s="150">
        <v>521654</v>
      </c>
    </row>
    <row r="26" spans="1:17" customFormat="1">
      <c r="A26" s="149" t="s">
        <v>188</v>
      </c>
      <c r="B26" s="148">
        <v>16764</v>
      </c>
      <c r="C26" s="148">
        <v>8939</v>
      </c>
      <c r="D26" s="148">
        <v>48548</v>
      </c>
      <c r="E26" s="148">
        <v>67619</v>
      </c>
      <c r="F26" s="148">
        <v>1364</v>
      </c>
      <c r="G26" s="148">
        <v>14117</v>
      </c>
      <c r="H26" s="148">
        <v>13751</v>
      </c>
      <c r="I26" s="148">
        <v>12502</v>
      </c>
      <c r="J26" s="148">
        <v>7243</v>
      </c>
      <c r="K26" s="148">
        <v>11633</v>
      </c>
      <c r="L26" s="148">
        <v>20584</v>
      </c>
      <c r="M26" s="148">
        <v>4407</v>
      </c>
      <c r="N26" s="148">
        <v>9043</v>
      </c>
      <c r="O26" s="148">
        <v>14844</v>
      </c>
      <c r="P26" s="148">
        <v>17647</v>
      </c>
      <c r="Q26" s="150">
        <v>269005</v>
      </c>
    </row>
    <row r="27" spans="1:17" customFormat="1">
      <c r="A27" s="149" t="s">
        <v>115</v>
      </c>
      <c r="B27" s="148">
        <v>0</v>
      </c>
      <c r="C27" s="148">
        <v>0</v>
      </c>
      <c r="D27" s="148">
        <v>34513</v>
      </c>
      <c r="E27" s="148">
        <v>0</v>
      </c>
      <c r="F27" s="148">
        <v>0</v>
      </c>
      <c r="G27" s="148">
        <v>0</v>
      </c>
      <c r="H27" s="148">
        <v>0</v>
      </c>
      <c r="I27" s="148">
        <v>0</v>
      </c>
      <c r="J27" s="148">
        <v>0</v>
      </c>
      <c r="K27" s="148">
        <v>0</v>
      </c>
      <c r="L27" s="148">
        <v>0</v>
      </c>
      <c r="M27" s="148">
        <v>0</v>
      </c>
      <c r="N27" s="148">
        <v>0</v>
      </c>
      <c r="O27" s="148">
        <v>0</v>
      </c>
      <c r="P27" s="148">
        <v>0</v>
      </c>
      <c r="Q27" s="150">
        <v>34513</v>
      </c>
    </row>
    <row r="28" spans="1:17" customFormat="1">
      <c r="A28" s="149" t="s">
        <v>296</v>
      </c>
      <c r="B28" s="148">
        <v>0</v>
      </c>
      <c r="C28" s="148">
        <v>0</v>
      </c>
      <c r="D28" s="148">
        <v>3061</v>
      </c>
      <c r="E28" s="148">
        <v>0</v>
      </c>
      <c r="F28" s="148">
        <v>0</v>
      </c>
      <c r="G28" s="148">
        <v>0</v>
      </c>
      <c r="H28" s="148">
        <v>0</v>
      </c>
      <c r="I28" s="148">
        <v>0</v>
      </c>
      <c r="J28" s="148">
        <v>0</v>
      </c>
      <c r="K28" s="148">
        <v>0</v>
      </c>
      <c r="L28" s="148">
        <v>0</v>
      </c>
      <c r="M28" s="148">
        <v>0</v>
      </c>
      <c r="N28" s="148">
        <v>0</v>
      </c>
      <c r="O28" s="148">
        <v>0</v>
      </c>
      <c r="P28" s="148">
        <v>0</v>
      </c>
      <c r="Q28" s="150">
        <v>3061</v>
      </c>
    </row>
    <row r="29" spans="1:17" customFormat="1">
      <c r="A29" s="151" t="s">
        <v>271</v>
      </c>
      <c r="B29" s="148">
        <v>0</v>
      </c>
      <c r="C29" s="148">
        <v>0</v>
      </c>
      <c r="D29" s="148">
        <v>73</v>
      </c>
      <c r="E29" s="148">
        <v>2</v>
      </c>
      <c r="F29" s="148">
        <v>12</v>
      </c>
      <c r="G29" s="148">
        <v>26</v>
      </c>
      <c r="H29" s="148">
        <v>12</v>
      </c>
      <c r="I29" s="148">
        <v>0</v>
      </c>
      <c r="J29" s="148">
        <v>0</v>
      </c>
      <c r="K29" s="148">
        <v>0</v>
      </c>
      <c r="L29" s="148">
        <v>29</v>
      </c>
      <c r="M29" s="148">
        <v>0</v>
      </c>
      <c r="N29" s="148">
        <v>0</v>
      </c>
      <c r="O29" s="148">
        <v>0</v>
      </c>
      <c r="P29" s="148">
        <v>3</v>
      </c>
      <c r="Q29" s="150">
        <v>157</v>
      </c>
    </row>
    <row r="30" spans="1:17" s="70" customFormat="1">
      <c r="A30" s="152" t="s">
        <v>210</v>
      </c>
      <c r="B30" s="148">
        <v>0</v>
      </c>
      <c r="C30" s="148">
        <v>0</v>
      </c>
      <c r="D30" s="148">
        <v>651</v>
      </c>
      <c r="E30" s="148">
        <v>0</v>
      </c>
      <c r="F30" s="148">
        <v>0</v>
      </c>
      <c r="G30" s="148">
        <v>0</v>
      </c>
      <c r="H30" s="148">
        <v>0</v>
      </c>
      <c r="I30" s="148">
        <v>0</v>
      </c>
      <c r="J30" s="148">
        <v>0</v>
      </c>
      <c r="K30" s="148">
        <v>0</v>
      </c>
      <c r="L30" s="148">
        <v>0</v>
      </c>
      <c r="M30" s="148">
        <v>0</v>
      </c>
      <c r="N30" s="148">
        <v>0</v>
      </c>
      <c r="O30" s="148">
        <v>0</v>
      </c>
      <c r="P30" s="148">
        <v>0</v>
      </c>
      <c r="Q30" s="150">
        <v>651</v>
      </c>
    </row>
    <row r="31" spans="1:17">
      <c r="A31" s="149" t="s">
        <v>186</v>
      </c>
      <c r="B31" s="148">
        <v>2438</v>
      </c>
      <c r="C31" s="148">
        <v>63</v>
      </c>
      <c r="D31" s="148">
        <v>110730</v>
      </c>
      <c r="E31" s="148">
        <v>781</v>
      </c>
      <c r="F31" s="148">
        <v>2880</v>
      </c>
      <c r="G31" s="148">
        <v>2149</v>
      </c>
      <c r="H31" s="148">
        <v>1671</v>
      </c>
      <c r="I31" s="148">
        <v>1798</v>
      </c>
      <c r="J31" s="148">
        <v>1042</v>
      </c>
      <c r="K31" s="148">
        <v>1723</v>
      </c>
      <c r="L31" s="148">
        <v>1511</v>
      </c>
      <c r="M31" s="148">
        <v>1208</v>
      </c>
      <c r="N31" s="148">
        <v>531</v>
      </c>
      <c r="O31" s="148">
        <v>1658</v>
      </c>
      <c r="P31" s="148">
        <v>2781</v>
      </c>
      <c r="Q31" s="150">
        <v>132964</v>
      </c>
    </row>
    <row r="32" spans="1:17">
      <c r="A32" s="149" t="s">
        <v>185</v>
      </c>
      <c r="B32" s="148">
        <v>875</v>
      </c>
      <c r="C32" s="148">
        <v>53</v>
      </c>
      <c r="D32" s="148">
        <v>2903</v>
      </c>
      <c r="E32" s="148">
        <v>101</v>
      </c>
      <c r="F32" s="148">
        <v>107</v>
      </c>
      <c r="G32" s="148">
        <v>1236</v>
      </c>
      <c r="H32" s="148">
        <v>1152</v>
      </c>
      <c r="I32" s="148">
        <v>1283</v>
      </c>
      <c r="J32" s="148">
        <v>507</v>
      </c>
      <c r="K32" s="148">
        <v>633</v>
      </c>
      <c r="L32" s="148">
        <v>1311</v>
      </c>
      <c r="M32" s="148">
        <v>429</v>
      </c>
      <c r="N32" s="148">
        <v>472</v>
      </c>
      <c r="O32" s="148">
        <v>1051</v>
      </c>
      <c r="P32" s="148">
        <v>1066</v>
      </c>
      <c r="Q32" s="150">
        <v>13179</v>
      </c>
    </row>
    <row r="33" spans="1:17" ht="13.5" thickBot="1">
      <c r="A33" s="153" t="s">
        <v>25</v>
      </c>
      <c r="B33" s="154">
        <v>47134</v>
      </c>
      <c r="C33" s="154">
        <v>21300</v>
      </c>
      <c r="D33" s="154">
        <v>614688</v>
      </c>
      <c r="E33" s="154">
        <v>69994</v>
      </c>
      <c r="F33" s="154">
        <v>51739</v>
      </c>
      <c r="G33" s="154">
        <v>39150</v>
      </c>
      <c r="H33" s="154">
        <v>42345</v>
      </c>
      <c r="I33" s="154">
        <v>42037</v>
      </c>
      <c r="J33" s="154">
        <v>21197</v>
      </c>
      <c r="K33" s="154">
        <v>35775</v>
      </c>
      <c r="L33" s="154">
        <v>64617</v>
      </c>
      <c r="M33" s="154">
        <v>13137</v>
      </c>
      <c r="N33" s="154">
        <v>18477</v>
      </c>
      <c r="O33" s="154">
        <v>40532</v>
      </c>
      <c r="P33" s="154">
        <v>51220</v>
      </c>
      <c r="Q33" s="155">
        <v>1173342</v>
      </c>
    </row>
  </sheetData>
  <mergeCells count="1">
    <mergeCell ref="A1:Q1"/>
  </mergeCells>
  <phoneticPr fontId="9" type="noConversion"/>
  <printOptions horizontalCentered="1"/>
  <pageMargins left="0.78740157480314965" right="0.19685039370078741" top="0.78740157480314965" bottom="0.19685039370078741" header="0.11811023622047245" footer="0.51181102362204722"/>
  <pageSetup paperSize="9" scale="8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52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20" sqref="L20"/>
    </sheetView>
  </sheetViews>
  <sheetFormatPr baseColWidth="10" defaultRowHeight="12.75"/>
  <cols>
    <col min="1" max="1" width="29" style="409" customWidth="1"/>
    <col min="2" max="2" width="6.85546875" style="409" customWidth="1"/>
    <col min="3" max="3" width="8.42578125" style="409" customWidth="1"/>
    <col min="4" max="4" width="7.140625" style="411" customWidth="1"/>
    <col min="5" max="5" width="7.140625" style="409" customWidth="1"/>
    <col min="6" max="6" width="8.28515625" style="409" customWidth="1"/>
    <col min="7" max="7" width="8.140625" style="409" bestFit="1" customWidth="1"/>
    <col min="8" max="8" width="5.7109375" style="409" bestFit="1" customWidth="1"/>
    <col min="9" max="9" width="8" style="409" customWidth="1"/>
    <col min="10" max="10" width="7.7109375" style="442" customWidth="1"/>
    <col min="11" max="11" width="5.5703125" style="409" bestFit="1" customWidth="1"/>
    <col min="12" max="12" width="8.140625" style="409" bestFit="1" customWidth="1"/>
    <col min="13" max="16384" width="11.42578125" style="409"/>
  </cols>
  <sheetData>
    <row r="1" spans="1:12" ht="24.75" customHeight="1">
      <c r="A1" s="538" t="s">
        <v>283</v>
      </c>
      <c r="B1" s="538"/>
      <c r="C1" s="538"/>
      <c r="D1" s="538"/>
      <c r="E1" s="538"/>
      <c r="F1" s="538"/>
      <c r="G1" s="538"/>
      <c r="H1" s="538"/>
      <c r="I1" s="538"/>
      <c r="J1" s="538"/>
    </row>
    <row r="2" spans="1:12" ht="30.75" customHeight="1" thickBot="1">
      <c r="A2" s="410" t="s">
        <v>201</v>
      </c>
      <c r="J2" s="409"/>
    </row>
    <row r="3" spans="1:12" ht="79.5" customHeight="1">
      <c r="A3" s="141" t="s">
        <v>308</v>
      </c>
      <c r="B3" s="142" t="s">
        <v>227</v>
      </c>
      <c r="C3" s="143" t="s">
        <v>235</v>
      </c>
      <c r="D3" s="143" t="s">
        <v>309</v>
      </c>
      <c r="E3" s="143" t="s">
        <v>228</v>
      </c>
      <c r="F3" s="143" t="s">
        <v>145</v>
      </c>
      <c r="G3" s="144" t="s">
        <v>229</v>
      </c>
      <c r="H3" s="412" t="s">
        <v>230</v>
      </c>
      <c r="I3" s="413" t="s">
        <v>231</v>
      </c>
      <c r="J3" s="145" t="s">
        <v>232</v>
      </c>
      <c r="K3" s="414" t="s">
        <v>207</v>
      </c>
      <c r="L3" s="415" t="s">
        <v>233</v>
      </c>
    </row>
    <row r="4" spans="1:12" ht="17.25" customHeight="1">
      <c r="A4" s="149" t="s">
        <v>125</v>
      </c>
      <c r="B4" s="416">
        <v>769</v>
      </c>
      <c r="C4" s="416">
        <v>752</v>
      </c>
      <c r="D4" s="417"/>
      <c r="E4" s="416"/>
      <c r="F4" s="416">
        <v>1663</v>
      </c>
      <c r="G4" s="416">
        <v>2415</v>
      </c>
      <c r="H4" s="418"/>
      <c r="I4" s="419">
        <v>2415</v>
      </c>
      <c r="J4" s="420">
        <v>5.0742574257425739</v>
      </c>
      <c r="K4" s="421">
        <v>365</v>
      </c>
      <c r="L4" s="422">
        <v>4.9442112805814308E-2</v>
      </c>
    </row>
    <row r="5" spans="1:12" ht="17.25" customHeight="1">
      <c r="A5" s="149" t="s">
        <v>126</v>
      </c>
      <c r="B5" s="416">
        <v>939</v>
      </c>
      <c r="C5" s="416">
        <v>1053</v>
      </c>
      <c r="D5" s="417"/>
      <c r="E5" s="416">
        <v>384</v>
      </c>
      <c r="F5" s="416">
        <v>2157</v>
      </c>
      <c r="G5" s="416">
        <v>3594</v>
      </c>
      <c r="H5" s="418"/>
      <c r="I5" s="419">
        <v>3594</v>
      </c>
      <c r="J5" s="420">
        <v>5.9257884972170682</v>
      </c>
      <c r="K5" s="421">
        <v>400</v>
      </c>
      <c r="L5" s="422">
        <v>7.3579690858839183E-2</v>
      </c>
    </row>
    <row r="6" spans="1:12" ht="17.25" customHeight="1">
      <c r="A6" s="18" t="s">
        <v>143</v>
      </c>
      <c r="B6" s="418">
        <v>1708</v>
      </c>
      <c r="C6" s="416">
        <v>1805</v>
      </c>
      <c r="D6" s="417"/>
      <c r="E6" s="416">
        <v>384</v>
      </c>
      <c r="F6" s="416">
        <v>3820</v>
      </c>
      <c r="G6" s="416">
        <v>6009</v>
      </c>
      <c r="H6" s="418">
        <v>299</v>
      </c>
      <c r="I6" s="419">
        <v>6308</v>
      </c>
      <c r="J6" s="420">
        <v>5.8780487804878048</v>
      </c>
      <c r="K6" s="421">
        <v>765</v>
      </c>
      <c r="L6" s="422">
        <v>0.12914320810727811</v>
      </c>
    </row>
    <row r="7" spans="1:12" ht="17.25" customHeight="1">
      <c r="A7" s="149" t="s">
        <v>116</v>
      </c>
      <c r="B7" s="416">
        <v>1463</v>
      </c>
      <c r="C7" s="416">
        <v>1076</v>
      </c>
      <c r="D7" s="417"/>
      <c r="E7" s="416">
        <v>1051</v>
      </c>
      <c r="F7" s="416">
        <v>3230</v>
      </c>
      <c r="G7" s="416">
        <v>5357</v>
      </c>
      <c r="H7" s="418">
        <v>430</v>
      </c>
      <c r="I7" s="419">
        <v>5787</v>
      </c>
      <c r="J7" s="420">
        <v>5.2769535113748764</v>
      </c>
      <c r="K7" s="421">
        <v>452</v>
      </c>
      <c r="L7" s="422">
        <v>0.11847681441293889</v>
      </c>
    </row>
    <row r="8" spans="1:12" ht="17.25" customHeight="1">
      <c r="A8" s="149" t="s">
        <v>208</v>
      </c>
      <c r="B8" s="418">
        <v>1015</v>
      </c>
      <c r="C8" s="416">
        <v>611</v>
      </c>
      <c r="D8" s="417"/>
      <c r="E8" s="416"/>
      <c r="F8" s="416">
        <v>1532</v>
      </c>
      <c r="G8" s="416">
        <v>2143</v>
      </c>
      <c r="H8" s="418">
        <v>485</v>
      </c>
      <c r="I8" s="419">
        <v>2628</v>
      </c>
      <c r="J8" s="420">
        <v>2.5891625615763547</v>
      </c>
      <c r="K8" s="421"/>
      <c r="L8" s="422">
        <v>5.3802845736513463E-2</v>
      </c>
    </row>
    <row r="9" spans="1:12" ht="17.25" customHeight="1">
      <c r="A9" s="149" t="s">
        <v>202</v>
      </c>
      <c r="B9" s="418">
        <v>800</v>
      </c>
      <c r="C9" s="416">
        <v>655</v>
      </c>
      <c r="D9" s="417"/>
      <c r="E9" s="416"/>
      <c r="F9" s="416">
        <v>936</v>
      </c>
      <c r="G9" s="416">
        <v>1591</v>
      </c>
      <c r="H9" s="418">
        <v>342</v>
      </c>
      <c r="I9" s="419">
        <v>1933</v>
      </c>
      <c r="J9" s="420">
        <v>2.4162499999999998</v>
      </c>
      <c r="K9" s="421"/>
      <c r="L9" s="422">
        <v>3.9574163169208719E-2</v>
      </c>
    </row>
    <row r="10" spans="1:12" ht="17.25" customHeight="1">
      <c r="A10" s="149" t="s">
        <v>119</v>
      </c>
      <c r="B10" s="416">
        <v>513</v>
      </c>
      <c r="C10" s="416">
        <v>577</v>
      </c>
      <c r="D10" s="417"/>
      <c r="E10" s="416"/>
      <c r="F10" s="416">
        <v>2332</v>
      </c>
      <c r="G10" s="416">
        <v>2909</v>
      </c>
      <c r="H10" s="418"/>
      <c r="I10" s="419">
        <v>2909</v>
      </c>
      <c r="J10" s="420">
        <v>5.6705653021442499</v>
      </c>
      <c r="K10" s="421"/>
      <c r="L10" s="422">
        <v>5.9555737537107176E-2</v>
      </c>
    </row>
    <row r="11" spans="1:12" ht="17.25" customHeight="1">
      <c r="A11" s="149" t="s">
        <v>127</v>
      </c>
      <c r="B11" s="418">
        <v>1026</v>
      </c>
      <c r="C11" s="416">
        <v>649</v>
      </c>
      <c r="D11" s="417"/>
      <c r="E11" s="416">
        <v>590</v>
      </c>
      <c r="F11" s="416">
        <v>1817</v>
      </c>
      <c r="G11" s="416">
        <v>3056</v>
      </c>
      <c r="H11" s="418">
        <v>253</v>
      </c>
      <c r="I11" s="419">
        <v>3309</v>
      </c>
      <c r="J11" s="420">
        <v>3.2251461988304095</v>
      </c>
      <c r="K11" s="421"/>
      <c r="L11" s="422">
        <v>6.7744907360016385E-2</v>
      </c>
    </row>
    <row r="12" spans="1:12" ht="17.25" customHeight="1">
      <c r="A12" s="149" t="s">
        <v>128</v>
      </c>
      <c r="B12" s="416">
        <v>243</v>
      </c>
      <c r="C12" s="416">
        <v>123</v>
      </c>
      <c r="D12" s="417"/>
      <c r="E12" s="416">
        <v>145</v>
      </c>
      <c r="F12" s="416">
        <v>681</v>
      </c>
      <c r="G12" s="416">
        <v>949</v>
      </c>
      <c r="H12" s="418"/>
      <c r="I12" s="419">
        <v>949</v>
      </c>
      <c r="J12" s="420">
        <v>3.905349794238683</v>
      </c>
      <c r="K12" s="421"/>
      <c r="L12" s="422">
        <v>1.9428805404852083E-2</v>
      </c>
    </row>
    <row r="13" spans="1:12" ht="17.25" customHeight="1">
      <c r="A13" s="18" t="s">
        <v>245</v>
      </c>
      <c r="B13" s="416">
        <v>1269</v>
      </c>
      <c r="C13" s="418">
        <v>772</v>
      </c>
      <c r="D13" s="423"/>
      <c r="E13" s="418">
        <v>735</v>
      </c>
      <c r="F13" s="418">
        <v>2498</v>
      </c>
      <c r="G13" s="418">
        <v>4005</v>
      </c>
      <c r="H13" s="418">
        <v>253</v>
      </c>
      <c r="I13" s="419">
        <v>4258</v>
      </c>
      <c r="J13" s="420">
        <v>3.3553979511426322</v>
      </c>
      <c r="K13" s="421"/>
      <c r="L13" s="422">
        <v>8.7173712764868461E-2</v>
      </c>
    </row>
    <row r="14" spans="1:12" ht="17.25" customHeight="1">
      <c r="A14" s="149" t="s">
        <v>137</v>
      </c>
      <c r="B14" s="416">
        <v>169</v>
      </c>
      <c r="C14" s="416">
        <v>74</v>
      </c>
      <c r="D14" s="417"/>
      <c r="E14" s="416"/>
      <c r="F14" s="416">
        <v>231</v>
      </c>
      <c r="G14" s="416">
        <v>305</v>
      </c>
      <c r="H14" s="416"/>
      <c r="I14" s="419">
        <v>305</v>
      </c>
      <c r="J14" s="420">
        <v>1.8047337278106508</v>
      </c>
      <c r="K14" s="421"/>
      <c r="L14" s="422">
        <v>6.2442419899682673E-3</v>
      </c>
    </row>
    <row r="15" spans="1:12" ht="17.25" customHeight="1">
      <c r="A15" s="149" t="s">
        <v>123</v>
      </c>
      <c r="B15" s="418">
        <v>952</v>
      </c>
      <c r="C15" s="416">
        <v>669</v>
      </c>
      <c r="D15" s="417">
        <v>27</v>
      </c>
      <c r="E15" s="416">
        <v>112</v>
      </c>
      <c r="F15" s="416">
        <v>1394</v>
      </c>
      <c r="G15" s="416">
        <v>2202</v>
      </c>
      <c r="H15" s="416">
        <v>205</v>
      </c>
      <c r="I15" s="419">
        <v>2407</v>
      </c>
      <c r="J15" s="420">
        <v>2.528361344537815</v>
      </c>
      <c r="K15" s="421"/>
      <c r="L15" s="422">
        <v>4.9278329409356128E-2</v>
      </c>
    </row>
    <row r="16" spans="1:12" ht="17.25" customHeight="1">
      <c r="A16" s="149" t="s">
        <v>122</v>
      </c>
      <c r="B16" s="418">
        <v>605</v>
      </c>
      <c r="C16" s="416">
        <v>468</v>
      </c>
      <c r="D16" s="417"/>
      <c r="E16" s="416"/>
      <c r="F16" s="416">
        <v>595</v>
      </c>
      <c r="G16" s="416">
        <v>1063</v>
      </c>
      <c r="H16" s="416">
        <v>161</v>
      </c>
      <c r="I16" s="419">
        <v>1224</v>
      </c>
      <c r="J16" s="420">
        <v>2.0231404958677688</v>
      </c>
      <c r="K16" s="421"/>
      <c r="L16" s="422">
        <v>2.5058859658102159E-2</v>
      </c>
    </row>
    <row r="17" spans="1:12" ht="17.25" customHeight="1">
      <c r="A17" s="149" t="s">
        <v>144</v>
      </c>
      <c r="B17" s="416">
        <v>61</v>
      </c>
      <c r="C17" s="416">
        <v>61</v>
      </c>
      <c r="D17" s="417"/>
      <c r="E17" s="416"/>
      <c r="F17" s="416"/>
      <c r="G17" s="416">
        <v>61</v>
      </c>
      <c r="H17" s="416"/>
      <c r="I17" s="419">
        <v>61</v>
      </c>
      <c r="J17" s="420">
        <v>1</v>
      </c>
      <c r="K17" s="421"/>
      <c r="L17" s="422">
        <v>1.2488483979936533E-3</v>
      </c>
    </row>
    <row r="18" spans="1:12" ht="17.25" customHeight="1">
      <c r="A18" s="149" t="s">
        <v>124</v>
      </c>
      <c r="B18" s="418">
        <v>767</v>
      </c>
      <c r="C18" s="416">
        <v>688</v>
      </c>
      <c r="D18" s="417"/>
      <c r="E18" s="416">
        <v>5</v>
      </c>
      <c r="F18" s="416">
        <v>544</v>
      </c>
      <c r="G18" s="416">
        <v>1237</v>
      </c>
      <c r="H18" s="416">
        <v>168</v>
      </c>
      <c r="I18" s="419">
        <v>1405</v>
      </c>
      <c r="J18" s="420">
        <v>1.8318122555410692</v>
      </c>
      <c r="K18" s="421"/>
      <c r="L18" s="422">
        <v>2.8764459002968572E-2</v>
      </c>
    </row>
    <row r="19" spans="1:12" ht="17.25" customHeight="1">
      <c r="A19" s="149" t="s">
        <v>129</v>
      </c>
      <c r="B19" s="416">
        <v>622</v>
      </c>
      <c r="C19" s="416">
        <v>366</v>
      </c>
      <c r="D19" s="417">
        <v>91</v>
      </c>
      <c r="E19" s="416">
        <v>12</v>
      </c>
      <c r="F19" s="416">
        <v>540</v>
      </c>
      <c r="G19" s="416">
        <v>1009</v>
      </c>
      <c r="H19" s="416"/>
      <c r="I19" s="419">
        <v>1009</v>
      </c>
      <c r="J19" s="420">
        <v>1.6221864951768488</v>
      </c>
      <c r="K19" s="421"/>
      <c r="L19" s="422">
        <v>2.0657180878288463E-2</v>
      </c>
    </row>
    <row r="20" spans="1:12" ht="17.25" customHeight="1">
      <c r="A20" s="151" t="s">
        <v>121</v>
      </c>
      <c r="B20" s="416">
        <v>543</v>
      </c>
      <c r="C20" s="416">
        <v>406</v>
      </c>
      <c r="D20" s="417"/>
      <c r="E20" s="416"/>
      <c r="F20" s="416">
        <v>380</v>
      </c>
      <c r="G20" s="416">
        <v>786</v>
      </c>
      <c r="H20" s="416">
        <v>233</v>
      </c>
      <c r="I20" s="419">
        <v>1019</v>
      </c>
      <c r="J20" s="420">
        <v>1.8766114180478821</v>
      </c>
      <c r="K20" s="421"/>
      <c r="L20" s="422">
        <v>2.0861910123861193E-2</v>
      </c>
    </row>
    <row r="21" spans="1:12" ht="17.25" customHeight="1">
      <c r="A21" s="149" t="s">
        <v>117</v>
      </c>
      <c r="B21" s="418">
        <v>864</v>
      </c>
      <c r="C21" s="416">
        <v>640</v>
      </c>
      <c r="D21" s="417">
        <v>89</v>
      </c>
      <c r="E21" s="416">
        <v>51</v>
      </c>
      <c r="F21" s="416">
        <v>965</v>
      </c>
      <c r="G21" s="416">
        <v>1745</v>
      </c>
      <c r="H21" s="416">
        <v>0</v>
      </c>
      <c r="I21" s="419">
        <v>1745</v>
      </c>
      <c r="J21" s="420">
        <v>2.019675925925926</v>
      </c>
      <c r="K21" s="421"/>
      <c r="L21" s="422">
        <v>3.5725253352441394E-2</v>
      </c>
    </row>
    <row r="22" spans="1:12" ht="17.25" customHeight="1">
      <c r="A22" s="151" t="s">
        <v>118</v>
      </c>
      <c r="B22" s="418">
        <v>720</v>
      </c>
      <c r="C22" s="416">
        <v>531</v>
      </c>
      <c r="D22" s="417">
        <v>130</v>
      </c>
      <c r="E22" s="416"/>
      <c r="F22" s="416">
        <v>502</v>
      </c>
      <c r="G22" s="416">
        <v>1163</v>
      </c>
      <c r="H22" s="416">
        <v>224</v>
      </c>
      <c r="I22" s="419">
        <v>1387</v>
      </c>
      <c r="J22" s="420">
        <v>1.9263888888888889</v>
      </c>
      <c r="K22" s="421"/>
      <c r="L22" s="422">
        <v>2.839594636093766E-2</v>
      </c>
    </row>
    <row r="23" spans="1:12" ht="17.25" customHeight="1">
      <c r="A23" s="149" t="s">
        <v>172</v>
      </c>
      <c r="B23" s="416">
        <v>147</v>
      </c>
      <c r="C23" s="416">
        <v>144</v>
      </c>
      <c r="D23" s="417"/>
      <c r="E23" s="416"/>
      <c r="F23" s="416">
        <v>82</v>
      </c>
      <c r="G23" s="416">
        <v>226</v>
      </c>
      <c r="H23" s="416"/>
      <c r="I23" s="419">
        <v>226</v>
      </c>
      <c r="J23" s="420">
        <v>1.5374149659863945</v>
      </c>
      <c r="K23" s="421"/>
      <c r="L23" s="422">
        <v>4.6268809499436991E-3</v>
      </c>
    </row>
    <row r="24" spans="1:12" ht="17.25" customHeight="1">
      <c r="A24" s="250" t="s">
        <v>173</v>
      </c>
      <c r="B24" s="416">
        <v>89</v>
      </c>
      <c r="C24" s="416">
        <v>56</v>
      </c>
      <c r="D24" s="417"/>
      <c r="E24" s="416">
        <v>28</v>
      </c>
      <c r="F24" s="416">
        <v>134</v>
      </c>
      <c r="G24" s="416">
        <v>218</v>
      </c>
      <c r="H24" s="416"/>
      <c r="I24" s="419">
        <v>218</v>
      </c>
      <c r="J24" s="420">
        <v>2.4494382022471912</v>
      </c>
      <c r="K24" s="421"/>
      <c r="L24" s="422">
        <v>4.4630975534855153E-3</v>
      </c>
    </row>
    <row r="25" spans="1:12" ht="17.25" customHeight="1">
      <c r="A25" s="251" t="s">
        <v>130</v>
      </c>
      <c r="B25" s="416">
        <v>424</v>
      </c>
      <c r="C25" s="416">
        <v>454</v>
      </c>
      <c r="D25" s="417"/>
      <c r="E25" s="416"/>
      <c r="F25" s="416">
        <v>426</v>
      </c>
      <c r="G25" s="416">
        <v>880</v>
      </c>
      <c r="H25" s="416"/>
      <c r="I25" s="419">
        <v>880</v>
      </c>
      <c r="J25" s="420">
        <v>2.0754716981132075</v>
      </c>
      <c r="K25" s="421"/>
      <c r="L25" s="422">
        <v>1.8016173610400244E-2</v>
      </c>
    </row>
    <row r="26" spans="1:12" ht="17.25" customHeight="1">
      <c r="A26" s="251" t="s">
        <v>246</v>
      </c>
      <c r="B26" s="416">
        <v>138</v>
      </c>
      <c r="C26" s="416">
        <v>112</v>
      </c>
      <c r="D26" s="417"/>
      <c r="E26" s="416">
        <v>28</v>
      </c>
      <c r="F26" s="416">
        <v>137</v>
      </c>
      <c r="G26" s="416">
        <v>277</v>
      </c>
      <c r="H26" s="416"/>
      <c r="I26" s="419">
        <v>277</v>
      </c>
      <c r="J26" s="420">
        <v>2.0072463768115942</v>
      </c>
      <c r="K26" s="421"/>
      <c r="L26" s="422">
        <v>5.6710001023646227E-3</v>
      </c>
    </row>
    <row r="27" spans="1:12" ht="27" customHeight="1">
      <c r="A27" s="251" t="s">
        <v>234</v>
      </c>
      <c r="B27" s="416">
        <v>432</v>
      </c>
      <c r="C27" s="416">
        <v>285</v>
      </c>
      <c r="D27" s="417">
        <v>391</v>
      </c>
      <c r="E27" s="416"/>
      <c r="F27" s="416">
        <v>138</v>
      </c>
      <c r="G27" s="416">
        <v>814</v>
      </c>
      <c r="H27" s="416"/>
      <c r="I27" s="419">
        <v>814</v>
      </c>
      <c r="J27" s="420">
        <v>1.8842592592592593</v>
      </c>
      <c r="K27" s="421"/>
      <c r="L27" s="422">
        <v>1.6664960589620227E-2</v>
      </c>
    </row>
    <row r="28" spans="1:12" ht="17.25" customHeight="1">
      <c r="A28" s="251" t="s">
        <v>174</v>
      </c>
      <c r="B28" s="416">
        <v>283</v>
      </c>
      <c r="C28" s="416">
        <v>253</v>
      </c>
      <c r="D28" s="417"/>
      <c r="E28" s="416"/>
      <c r="F28" s="416">
        <v>560</v>
      </c>
      <c r="G28" s="416">
        <v>813</v>
      </c>
      <c r="H28" s="416"/>
      <c r="I28" s="419">
        <v>813</v>
      </c>
      <c r="J28" s="420">
        <v>2.872791519434629</v>
      </c>
      <c r="K28" s="421"/>
      <c r="L28" s="422">
        <v>1.6644487665062956E-2</v>
      </c>
    </row>
    <row r="29" spans="1:12" ht="17.25" customHeight="1">
      <c r="A29" s="251" t="s">
        <v>175</v>
      </c>
      <c r="B29" s="416">
        <v>332</v>
      </c>
      <c r="C29" s="416">
        <v>221</v>
      </c>
      <c r="D29" s="417"/>
      <c r="E29" s="416"/>
      <c r="F29" s="416">
        <v>717</v>
      </c>
      <c r="G29" s="416">
        <v>938</v>
      </c>
      <c r="H29" s="416"/>
      <c r="I29" s="419">
        <v>938</v>
      </c>
      <c r="J29" s="420">
        <v>2.8253012048192772</v>
      </c>
      <c r="K29" s="421"/>
      <c r="L29" s="422">
        <v>1.9203603234722082E-2</v>
      </c>
    </row>
    <row r="30" spans="1:12" ht="17.25" customHeight="1">
      <c r="A30" s="251" t="s">
        <v>176</v>
      </c>
      <c r="B30" s="416">
        <v>118</v>
      </c>
      <c r="C30" s="416">
        <v>80</v>
      </c>
      <c r="D30" s="417"/>
      <c r="E30" s="416">
        <v>51</v>
      </c>
      <c r="F30" s="416">
        <v>354</v>
      </c>
      <c r="G30" s="416">
        <v>485</v>
      </c>
      <c r="H30" s="416"/>
      <c r="I30" s="419">
        <v>485</v>
      </c>
      <c r="J30" s="420">
        <v>4.1101694915254239</v>
      </c>
      <c r="K30" s="421"/>
      <c r="L30" s="422">
        <v>9.9293684102774084E-3</v>
      </c>
    </row>
    <row r="31" spans="1:12" ht="17.25" customHeight="1">
      <c r="A31" s="251" t="s">
        <v>177</v>
      </c>
      <c r="B31" s="416">
        <v>143</v>
      </c>
      <c r="C31" s="416">
        <v>139</v>
      </c>
      <c r="D31" s="417"/>
      <c r="E31" s="416"/>
      <c r="F31" s="416">
        <v>238</v>
      </c>
      <c r="G31" s="416">
        <v>377</v>
      </c>
      <c r="H31" s="416"/>
      <c r="I31" s="419">
        <v>377</v>
      </c>
      <c r="J31" s="420">
        <v>2.6363636363636362</v>
      </c>
      <c r="K31" s="421"/>
      <c r="L31" s="422">
        <v>7.7182925580919232E-3</v>
      </c>
    </row>
    <row r="32" spans="1:12" ht="17.25" customHeight="1">
      <c r="A32" s="251" t="s">
        <v>178</v>
      </c>
      <c r="B32" s="416">
        <v>206</v>
      </c>
      <c r="C32" s="416">
        <v>196</v>
      </c>
      <c r="D32" s="417"/>
      <c r="E32" s="416"/>
      <c r="F32" s="416">
        <v>346</v>
      </c>
      <c r="G32" s="416">
        <v>542</v>
      </c>
      <c r="H32" s="416"/>
      <c r="I32" s="419">
        <v>542</v>
      </c>
      <c r="J32" s="420">
        <v>2.6310679611650487</v>
      </c>
      <c r="K32" s="421"/>
      <c r="L32" s="422">
        <v>1.1096325110041969E-2</v>
      </c>
    </row>
    <row r="33" spans="1:12" ht="17.25" customHeight="1">
      <c r="A33" s="251" t="s">
        <v>179</v>
      </c>
      <c r="B33" s="416">
        <v>279</v>
      </c>
      <c r="C33" s="416">
        <v>280</v>
      </c>
      <c r="D33" s="417"/>
      <c r="E33" s="416"/>
      <c r="F33" s="416">
        <v>748</v>
      </c>
      <c r="G33" s="416">
        <v>1028</v>
      </c>
      <c r="H33" s="416"/>
      <c r="I33" s="419">
        <v>1028</v>
      </c>
      <c r="J33" s="420">
        <v>3.6845878136200718</v>
      </c>
      <c r="K33" s="421"/>
      <c r="L33" s="422">
        <v>2.1046166444876651E-2</v>
      </c>
    </row>
    <row r="34" spans="1:12" ht="17.25" customHeight="1">
      <c r="A34" s="252" t="s">
        <v>247</v>
      </c>
      <c r="B34" s="416">
        <v>30</v>
      </c>
      <c r="C34" s="416">
        <v>33</v>
      </c>
      <c r="D34" s="417"/>
      <c r="E34" s="416"/>
      <c r="F34" s="416">
        <v>86</v>
      </c>
      <c r="G34" s="416">
        <v>119</v>
      </c>
      <c r="H34" s="416"/>
      <c r="I34" s="419">
        <v>119</v>
      </c>
      <c r="J34" s="420">
        <v>3.9666666666666668</v>
      </c>
      <c r="K34" s="421"/>
      <c r="L34" s="422">
        <v>2.4362780223154876E-3</v>
      </c>
    </row>
    <row r="35" spans="1:12" ht="17.25" customHeight="1">
      <c r="A35" s="253" t="s">
        <v>131</v>
      </c>
      <c r="B35" s="418">
        <v>1108</v>
      </c>
      <c r="C35" s="416">
        <v>949</v>
      </c>
      <c r="D35" s="417"/>
      <c r="E35" s="416"/>
      <c r="F35" s="416">
        <v>3353</v>
      </c>
      <c r="G35" s="416">
        <v>4302</v>
      </c>
      <c r="H35" s="416">
        <v>249</v>
      </c>
      <c r="I35" s="419">
        <v>4551</v>
      </c>
      <c r="J35" s="420">
        <v>4.1074007220216604</v>
      </c>
      <c r="K35" s="421"/>
      <c r="L35" s="422">
        <v>9.3172279660149446E-2</v>
      </c>
    </row>
    <row r="36" spans="1:12" ht="17.25" customHeight="1">
      <c r="A36" s="250" t="s">
        <v>180</v>
      </c>
      <c r="B36" s="416">
        <v>715</v>
      </c>
      <c r="C36" s="416">
        <v>687</v>
      </c>
      <c r="D36" s="424"/>
      <c r="E36" s="425"/>
      <c r="F36" s="416">
        <v>1632</v>
      </c>
      <c r="G36" s="416">
        <v>2319</v>
      </c>
      <c r="H36" s="416"/>
      <c r="I36" s="419">
        <v>2319</v>
      </c>
      <c r="J36" s="420">
        <v>3.537974683544304</v>
      </c>
      <c r="K36" s="421">
        <v>83</v>
      </c>
      <c r="L36" s="422">
        <v>4.7476712048316105E-2</v>
      </c>
    </row>
    <row r="37" spans="1:12" ht="17.25" customHeight="1">
      <c r="A37" s="250" t="s">
        <v>209</v>
      </c>
      <c r="B37" s="416">
        <v>272</v>
      </c>
      <c r="C37" s="416">
        <v>241</v>
      </c>
      <c r="D37" s="424"/>
      <c r="E37" s="425"/>
      <c r="F37" s="416">
        <v>911</v>
      </c>
      <c r="G37" s="416">
        <v>1152</v>
      </c>
      <c r="H37" s="416"/>
      <c r="I37" s="419">
        <v>1152</v>
      </c>
      <c r="J37" s="420">
        <v>4.2352941176470589</v>
      </c>
      <c r="K37" s="421"/>
      <c r="L37" s="422">
        <v>2.3584809089978502E-2</v>
      </c>
    </row>
    <row r="38" spans="1:12" ht="17.25" customHeight="1">
      <c r="A38" s="250" t="s">
        <v>181</v>
      </c>
      <c r="B38" s="416">
        <v>240</v>
      </c>
      <c r="C38" s="416">
        <v>235</v>
      </c>
      <c r="D38" s="424"/>
      <c r="E38" s="425"/>
      <c r="F38" s="416">
        <v>237</v>
      </c>
      <c r="G38" s="416">
        <v>472</v>
      </c>
      <c r="H38" s="416"/>
      <c r="I38" s="419">
        <v>472</v>
      </c>
      <c r="J38" s="420">
        <v>1.9666666666666666</v>
      </c>
      <c r="K38" s="421"/>
      <c r="L38" s="422">
        <v>9.663220391032859E-3</v>
      </c>
    </row>
    <row r="39" spans="1:12" ht="17.25" customHeight="1">
      <c r="A39" s="250" t="s">
        <v>182</v>
      </c>
      <c r="B39" s="416">
        <v>65</v>
      </c>
      <c r="C39" s="416">
        <v>62</v>
      </c>
      <c r="D39" s="424"/>
      <c r="E39" s="425"/>
      <c r="F39" s="416">
        <v>101</v>
      </c>
      <c r="G39" s="416">
        <v>163</v>
      </c>
      <c r="H39" s="416"/>
      <c r="I39" s="419">
        <v>163</v>
      </c>
      <c r="J39" s="420">
        <v>2.5076923076923077</v>
      </c>
      <c r="K39" s="421"/>
      <c r="L39" s="422">
        <v>3.3370867028355003E-3</v>
      </c>
    </row>
    <row r="40" spans="1:12" ht="17.25" customHeight="1">
      <c r="A40" s="253" t="s">
        <v>132</v>
      </c>
      <c r="B40" s="418">
        <v>1292</v>
      </c>
      <c r="C40" s="416">
        <v>1225</v>
      </c>
      <c r="D40" s="424"/>
      <c r="E40" s="425"/>
      <c r="F40" s="416">
        <v>2881</v>
      </c>
      <c r="G40" s="416">
        <v>4106</v>
      </c>
      <c r="H40" s="416">
        <v>483</v>
      </c>
      <c r="I40" s="419">
        <v>4589</v>
      </c>
      <c r="J40" s="420">
        <v>3.5518575851393188</v>
      </c>
      <c r="K40" s="421"/>
      <c r="L40" s="422">
        <v>9.3950250793325821E-2</v>
      </c>
    </row>
    <row r="41" spans="1:12" ht="17.25" customHeight="1">
      <c r="A41" s="254" t="s">
        <v>133</v>
      </c>
      <c r="B41" s="416">
        <v>891</v>
      </c>
      <c r="C41" s="416">
        <v>896</v>
      </c>
      <c r="D41" s="417"/>
      <c r="E41" s="416"/>
      <c r="F41" s="416"/>
      <c r="G41" s="416">
        <v>896</v>
      </c>
      <c r="H41" s="416"/>
      <c r="I41" s="419">
        <v>896</v>
      </c>
      <c r="J41" s="420">
        <v>1.005611672278339</v>
      </c>
      <c r="K41" s="421"/>
      <c r="L41" s="422">
        <v>1.8343740403316613E-2</v>
      </c>
    </row>
    <row r="42" spans="1:12" ht="17.25" customHeight="1">
      <c r="A42" s="254" t="s">
        <v>313</v>
      </c>
      <c r="B42" s="416">
        <v>109</v>
      </c>
      <c r="C42" s="416">
        <v>110</v>
      </c>
      <c r="D42" s="417"/>
      <c r="E42" s="416"/>
      <c r="F42" s="416"/>
      <c r="G42" s="416">
        <v>110</v>
      </c>
      <c r="H42" s="416"/>
      <c r="I42" s="419">
        <v>110</v>
      </c>
      <c r="J42" s="420">
        <v>1.0091743119266054</v>
      </c>
      <c r="K42" s="421"/>
      <c r="L42" s="422">
        <v>2.2520217013000305E-3</v>
      </c>
    </row>
    <row r="43" spans="1:12" ht="17.25" customHeight="1">
      <c r="A43" s="254" t="s">
        <v>120</v>
      </c>
      <c r="B43" s="416">
        <v>102</v>
      </c>
      <c r="C43" s="416">
        <v>70</v>
      </c>
      <c r="D43" s="417"/>
      <c r="E43" s="416"/>
      <c r="F43" s="416">
        <v>121</v>
      </c>
      <c r="G43" s="416">
        <v>191</v>
      </c>
      <c r="H43" s="416"/>
      <c r="I43" s="419">
        <v>191</v>
      </c>
      <c r="J43" s="420">
        <v>1.8725490196078431</v>
      </c>
      <c r="K43" s="421"/>
      <c r="L43" s="422">
        <v>3.910328590439144E-3</v>
      </c>
    </row>
    <row r="44" spans="1:12" ht="21.75" customHeight="1">
      <c r="A44" s="254" t="s">
        <v>248</v>
      </c>
      <c r="B44" s="416">
        <v>416</v>
      </c>
      <c r="C44" s="416">
        <v>38</v>
      </c>
      <c r="D44" s="417"/>
      <c r="E44" s="416"/>
      <c r="F44" s="416">
        <v>392</v>
      </c>
      <c r="G44" s="416">
        <v>430</v>
      </c>
      <c r="H44" s="416"/>
      <c r="I44" s="419">
        <v>430</v>
      </c>
      <c r="J44" s="420">
        <v>1.0336538461538463</v>
      </c>
      <c r="K44" s="421"/>
      <c r="L44" s="422">
        <v>8.8033575596273925E-3</v>
      </c>
    </row>
    <row r="45" spans="1:12" ht="17.25" customHeight="1">
      <c r="A45" s="255" t="s">
        <v>249</v>
      </c>
      <c r="B45" s="416">
        <v>128</v>
      </c>
      <c r="C45" s="416">
        <v>45</v>
      </c>
      <c r="D45" s="417">
        <v>49</v>
      </c>
      <c r="E45" s="416">
        <v>25</v>
      </c>
      <c r="F45" s="416">
        <v>98</v>
      </c>
      <c r="G45" s="416">
        <v>217</v>
      </c>
      <c r="H45" s="416"/>
      <c r="I45" s="419">
        <v>215</v>
      </c>
      <c r="J45" s="420">
        <v>1.6796875</v>
      </c>
      <c r="K45" s="421"/>
      <c r="L45" s="422">
        <v>4.4016787798136963E-3</v>
      </c>
    </row>
    <row r="46" spans="1:12" ht="17.25" customHeight="1">
      <c r="A46" s="256" t="s">
        <v>250</v>
      </c>
      <c r="B46" s="416">
        <v>790</v>
      </c>
      <c r="C46" s="416"/>
      <c r="D46" s="417"/>
      <c r="E46" s="416"/>
      <c r="F46" s="416"/>
      <c r="G46" s="416">
        <v>1063</v>
      </c>
      <c r="H46" s="416"/>
      <c r="I46" s="419">
        <v>1063</v>
      </c>
      <c r="J46" s="420">
        <v>1.3455696202531646</v>
      </c>
      <c r="K46" s="421"/>
      <c r="L46" s="422">
        <v>2.1762718804381204E-2</v>
      </c>
    </row>
    <row r="47" spans="1:12" ht="17.25" customHeight="1" thickBot="1">
      <c r="A47" s="257" t="s">
        <v>63</v>
      </c>
      <c r="B47" s="426">
        <v>18420</v>
      </c>
      <c r="C47" s="427">
        <v>14036</v>
      </c>
      <c r="D47" s="427">
        <v>777</v>
      </c>
      <c r="E47" s="427">
        <v>2482</v>
      </c>
      <c r="F47" s="427">
        <v>26957</v>
      </c>
      <c r="G47" s="427">
        <v>45315</v>
      </c>
      <c r="H47" s="428">
        <v>3532</v>
      </c>
      <c r="I47" s="429">
        <v>48845</v>
      </c>
      <c r="J47" s="430">
        <v>2.7771612149532712</v>
      </c>
      <c r="K47" s="431">
        <v>1300</v>
      </c>
      <c r="L47" s="432">
        <v>1.0000000000000002</v>
      </c>
    </row>
    <row r="48" spans="1:12" s="438" customFormat="1" ht="16.5" customHeight="1">
      <c r="A48" s="433"/>
      <c r="B48" s="434"/>
      <c r="C48" s="434"/>
      <c r="D48" s="434"/>
      <c r="E48" s="434"/>
      <c r="F48" s="434"/>
      <c r="G48" s="434"/>
      <c r="H48" s="435"/>
      <c r="I48" s="434"/>
      <c r="J48" s="436"/>
      <c r="K48" s="435"/>
      <c r="L48" s="437"/>
    </row>
    <row r="49" spans="1:12" ht="13.5" customHeight="1">
      <c r="A49" s="439"/>
      <c r="B49" s="439"/>
      <c r="C49" s="439"/>
      <c r="D49" s="440"/>
      <c r="E49" s="439"/>
      <c r="F49" s="439"/>
      <c r="G49" s="439"/>
      <c r="H49" s="439"/>
      <c r="I49" s="439"/>
      <c r="J49" s="441"/>
      <c r="K49" s="439"/>
      <c r="L49" s="439"/>
    </row>
    <row r="50" spans="1:12">
      <c r="A50" s="411"/>
    </row>
    <row r="51" spans="1:12">
      <c r="A51" s="411"/>
    </row>
    <row r="52" spans="1:12">
      <c r="A52" s="411"/>
      <c r="B52" s="443"/>
    </row>
  </sheetData>
  <mergeCells count="1">
    <mergeCell ref="A1:J1"/>
  </mergeCells>
  <printOptions horizontalCentered="1"/>
  <pageMargins left="0.59055118110236227" right="0.15748031496062992" top="0.39370078740157483" bottom="0.19685039370078741" header="0.15748031496062992" footer="0.15748031496062992"/>
  <pageSetup paperSize="9" scale="8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T51"/>
  <sheetViews>
    <sheetView workbookViewId="0">
      <selection activeCell="Q22" sqref="Q22"/>
    </sheetView>
  </sheetViews>
  <sheetFormatPr baseColWidth="10" defaultRowHeight="12.75"/>
  <cols>
    <col min="1" max="1" width="14.42578125" style="35" customWidth="1"/>
    <col min="2" max="16" width="6.42578125" style="35" customWidth="1"/>
    <col min="17" max="17" width="6.42578125" style="37" customWidth="1"/>
    <col min="18" max="20" width="6.42578125" style="35" customWidth="1"/>
    <col min="21" max="21" width="8.85546875" style="35" customWidth="1"/>
    <col min="22" max="16384" width="11.42578125" style="35"/>
  </cols>
  <sheetData>
    <row r="1" spans="1:20" ht="24.75" customHeight="1">
      <c r="A1" s="539" t="s">
        <v>284</v>
      </c>
      <c r="B1" s="539"/>
      <c r="C1" s="540"/>
      <c r="D1" s="540"/>
      <c r="E1" s="540"/>
      <c r="F1" s="540"/>
      <c r="G1" s="540"/>
      <c r="H1" s="540"/>
      <c r="I1" s="540"/>
      <c r="J1" s="540"/>
      <c r="K1" s="540"/>
      <c r="L1" s="540"/>
      <c r="M1" s="540"/>
      <c r="N1" s="540"/>
      <c r="O1" s="540"/>
      <c r="P1" s="540"/>
      <c r="Q1" s="540"/>
      <c r="R1" s="540"/>
      <c r="S1" s="540"/>
      <c r="T1" s="540"/>
    </row>
    <row r="2" spans="1:20" ht="12" customHeight="1">
      <c r="A2" s="80"/>
      <c r="B2" s="330"/>
      <c r="C2" s="80"/>
      <c r="D2" s="243"/>
      <c r="E2" s="243"/>
      <c r="F2" s="243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spans="1:20" ht="63" customHeight="1">
      <c r="A3" s="360" t="s">
        <v>211</v>
      </c>
      <c r="B3" s="258" t="s">
        <v>192</v>
      </c>
      <c r="C3" s="258" t="s">
        <v>304</v>
      </c>
      <c r="D3" s="258" t="s">
        <v>303</v>
      </c>
      <c r="E3" s="258" t="s">
        <v>251</v>
      </c>
      <c r="F3" s="258" t="s">
        <v>305</v>
      </c>
      <c r="G3" s="258" t="s">
        <v>14</v>
      </c>
      <c r="H3" s="258" t="s">
        <v>195</v>
      </c>
      <c r="I3" s="258" t="s">
        <v>198</v>
      </c>
      <c r="J3" s="258" t="s">
        <v>17</v>
      </c>
      <c r="K3" s="258" t="s">
        <v>18</v>
      </c>
      <c r="L3" s="258" t="s">
        <v>19</v>
      </c>
      <c r="M3" s="258" t="s">
        <v>199</v>
      </c>
      <c r="N3" s="258" t="s">
        <v>196</v>
      </c>
      <c r="O3" s="258" t="s">
        <v>193</v>
      </c>
      <c r="P3" s="258" t="s">
        <v>194</v>
      </c>
      <c r="Q3" s="258" t="s">
        <v>197</v>
      </c>
      <c r="R3" s="258" t="s">
        <v>252</v>
      </c>
      <c r="S3" s="258" t="s">
        <v>200</v>
      </c>
      <c r="T3" s="329" t="s">
        <v>25</v>
      </c>
    </row>
    <row r="4" spans="1:20">
      <c r="A4" s="366" t="s">
        <v>302</v>
      </c>
      <c r="B4" s="361">
        <v>0</v>
      </c>
      <c r="C4" s="365">
        <v>11053</v>
      </c>
      <c r="D4" s="365">
        <v>225</v>
      </c>
      <c r="E4" s="365">
        <v>818</v>
      </c>
      <c r="F4" s="365">
        <v>2505</v>
      </c>
      <c r="G4" s="365">
        <v>1849</v>
      </c>
      <c r="H4" s="365">
        <v>3347</v>
      </c>
      <c r="I4" s="365">
        <v>3356</v>
      </c>
      <c r="J4" s="365">
        <v>2536</v>
      </c>
      <c r="K4" s="365">
        <v>2365</v>
      </c>
      <c r="L4" s="365">
        <v>3070</v>
      </c>
      <c r="M4" s="365">
        <v>2941</v>
      </c>
      <c r="N4" s="365">
        <v>791</v>
      </c>
      <c r="O4" s="365">
        <v>3469</v>
      </c>
      <c r="P4" s="365">
        <v>746</v>
      </c>
      <c r="Q4" s="365">
        <v>1131</v>
      </c>
      <c r="R4" s="365">
        <v>699</v>
      </c>
      <c r="S4" s="365">
        <v>2318</v>
      </c>
      <c r="T4" s="129">
        <v>43219</v>
      </c>
    </row>
    <row r="5" spans="1:20">
      <c r="A5" s="367" t="s">
        <v>307</v>
      </c>
      <c r="B5" s="362">
        <v>0</v>
      </c>
      <c r="C5" s="362">
        <v>743</v>
      </c>
      <c r="D5" s="362">
        <v>0</v>
      </c>
      <c r="E5" s="362">
        <v>0</v>
      </c>
      <c r="F5" s="362">
        <v>90</v>
      </c>
      <c r="G5" s="362">
        <v>154</v>
      </c>
      <c r="H5" s="362">
        <v>414</v>
      </c>
      <c r="I5" s="362">
        <v>302</v>
      </c>
      <c r="J5" s="362">
        <v>225</v>
      </c>
      <c r="K5" s="362">
        <v>144</v>
      </c>
      <c r="L5" s="362">
        <v>341</v>
      </c>
      <c r="M5" s="362">
        <v>187</v>
      </c>
      <c r="N5" s="362">
        <v>4</v>
      </c>
      <c r="O5" s="362">
        <v>364</v>
      </c>
      <c r="P5" s="362">
        <v>123</v>
      </c>
      <c r="Q5" s="362">
        <v>160</v>
      </c>
      <c r="R5" s="362">
        <v>103</v>
      </c>
      <c r="S5" s="362">
        <v>178</v>
      </c>
      <c r="T5" s="359">
        <v>3532</v>
      </c>
    </row>
    <row r="6" spans="1:20" ht="24">
      <c r="A6" s="367" t="s">
        <v>269</v>
      </c>
      <c r="B6" s="363">
        <v>135</v>
      </c>
      <c r="C6" s="359"/>
      <c r="D6" s="359"/>
      <c r="E6" s="359"/>
      <c r="F6" s="359"/>
      <c r="G6" s="359"/>
      <c r="H6" s="359"/>
      <c r="I6" s="359"/>
      <c r="J6" s="359"/>
      <c r="K6" s="359"/>
      <c r="L6" s="359"/>
      <c r="M6" s="359"/>
      <c r="N6" s="359"/>
      <c r="O6" s="359"/>
      <c r="P6" s="359"/>
      <c r="Q6" s="359"/>
      <c r="R6" s="359"/>
      <c r="S6" s="359"/>
      <c r="T6" s="385">
        <v>135</v>
      </c>
    </row>
    <row r="7" spans="1:20">
      <c r="A7" s="368" t="s">
        <v>306</v>
      </c>
      <c r="B7" s="362">
        <v>896</v>
      </c>
      <c r="C7" s="359"/>
      <c r="D7" s="359"/>
      <c r="E7" s="359"/>
      <c r="F7" s="359"/>
      <c r="G7" s="359"/>
      <c r="H7" s="359"/>
      <c r="I7" s="359"/>
      <c r="J7" s="359"/>
      <c r="K7" s="359"/>
      <c r="L7" s="359"/>
      <c r="M7" s="359"/>
      <c r="N7" s="359"/>
      <c r="O7" s="359"/>
      <c r="P7" s="359"/>
      <c r="Q7" s="359"/>
      <c r="R7" s="359"/>
      <c r="S7" s="359"/>
      <c r="T7" s="359">
        <v>896</v>
      </c>
    </row>
    <row r="8" spans="1:20">
      <c r="A8" s="368" t="s">
        <v>270</v>
      </c>
      <c r="B8" s="362">
        <v>1063</v>
      </c>
      <c r="C8" s="359"/>
      <c r="D8" s="359"/>
      <c r="E8" s="359"/>
      <c r="F8" s="359"/>
      <c r="G8" s="359"/>
      <c r="H8" s="359"/>
      <c r="I8" s="359"/>
      <c r="J8" s="359"/>
      <c r="K8" s="359"/>
      <c r="L8" s="359"/>
      <c r="M8" s="359"/>
      <c r="N8" s="359"/>
      <c r="O8" s="359"/>
      <c r="P8" s="359"/>
      <c r="Q8" s="359"/>
      <c r="R8" s="359"/>
      <c r="S8" s="359"/>
      <c r="T8" s="359">
        <v>1063</v>
      </c>
    </row>
    <row r="9" spans="1:20" ht="27" customHeight="1">
      <c r="A9" s="368" t="s">
        <v>63</v>
      </c>
      <c r="B9" s="364">
        <v>2094</v>
      </c>
      <c r="C9" s="364">
        <v>11796</v>
      </c>
      <c r="D9" s="364">
        <v>225</v>
      </c>
      <c r="E9" s="364">
        <v>818</v>
      </c>
      <c r="F9" s="364">
        <v>2595</v>
      </c>
      <c r="G9" s="364">
        <v>2003</v>
      </c>
      <c r="H9" s="364">
        <v>3761</v>
      </c>
      <c r="I9" s="364">
        <v>3658</v>
      </c>
      <c r="J9" s="364">
        <v>2761</v>
      </c>
      <c r="K9" s="364">
        <v>2509</v>
      </c>
      <c r="L9" s="364">
        <v>3411</v>
      </c>
      <c r="M9" s="364">
        <v>3128</v>
      </c>
      <c r="N9" s="364">
        <v>795</v>
      </c>
      <c r="O9" s="364">
        <v>3833</v>
      </c>
      <c r="P9" s="364">
        <v>869</v>
      </c>
      <c r="Q9" s="364">
        <v>1291</v>
      </c>
      <c r="R9" s="364">
        <v>802</v>
      </c>
      <c r="S9" s="364">
        <v>2496</v>
      </c>
      <c r="T9" s="364">
        <v>48845</v>
      </c>
    </row>
    <row r="10" spans="1:20" ht="18" customHeight="1">
      <c r="A10" s="110"/>
      <c r="B10" s="110"/>
      <c r="Q10" s="35"/>
    </row>
    <row r="11" spans="1:20" ht="17.25" customHeight="1">
      <c r="Q11" s="35"/>
    </row>
    <row r="12" spans="1:20" ht="18" customHeight="1">
      <c r="Q12" s="35"/>
    </row>
    <row r="13" spans="1:20" ht="18" customHeight="1">
      <c r="Q13" s="35"/>
    </row>
    <row r="14" spans="1:20" ht="18" customHeight="1">
      <c r="Q14" s="35"/>
    </row>
    <row r="15" spans="1:20" ht="18" customHeight="1">
      <c r="Q15" s="35"/>
    </row>
    <row r="16" spans="1:20" ht="18" customHeight="1">
      <c r="Q16" s="35"/>
    </row>
    <row r="17" spans="17:17" ht="18" customHeight="1">
      <c r="Q17" s="35"/>
    </row>
    <row r="18" spans="17:17" ht="18" customHeight="1">
      <c r="Q18" s="35"/>
    </row>
    <row r="19" spans="17:17" ht="18" customHeight="1">
      <c r="Q19" s="35"/>
    </row>
    <row r="20" spans="17:17" ht="18" customHeight="1">
      <c r="Q20" s="35"/>
    </row>
    <row r="21" spans="17:17" ht="18" customHeight="1">
      <c r="Q21" s="35"/>
    </row>
    <row r="22" spans="17:17" ht="18" customHeight="1">
      <c r="Q22" s="35"/>
    </row>
    <row r="23" spans="17:17" ht="18" customHeight="1">
      <c r="Q23" s="35"/>
    </row>
    <row r="24" spans="17:17" ht="18" customHeight="1">
      <c r="Q24" s="35"/>
    </row>
    <row r="25" spans="17:17" ht="18" customHeight="1">
      <c r="Q25" s="35"/>
    </row>
    <row r="26" spans="17:17">
      <c r="Q26" s="35"/>
    </row>
    <row r="27" spans="17:17" ht="19.5" customHeight="1">
      <c r="Q27" s="35"/>
    </row>
    <row r="28" spans="17:17" ht="18" customHeight="1">
      <c r="Q28" s="35"/>
    </row>
    <row r="29" spans="17:17" ht="18" customHeight="1">
      <c r="Q29" s="35"/>
    </row>
    <row r="30" spans="17:17" ht="18" customHeight="1">
      <c r="Q30" s="35"/>
    </row>
    <row r="31" spans="17:17" ht="18" customHeight="1">
      <c r="Q31" s="35"/>
    </row>
    <row r="32" spans="17:17" ht="18" customHeight="1">
      <c r="Q32" s="35"/>
    </row>
    <row r="33" spans="17:17" ht="18" customHeight="1">
      <c r="Q33" s="35"/>
    </row>
    <row r="34" spans="17:17" ht="18" customHeight="1">
      <c r="Q34" s="35"/>
    </row>
    <row r="35" spans="17:17">
      <c r="Q35" s="35"/>
    </row>
    <row r="36" spans="17:17" ht="18" customHeight="1">
      <c r="Q36" s="35"/>
    </row>
    <row r="37" spans="17:17" ht="18" customHeight="1">
      <c r="Q37" s="35"/>
    </row>
    <row r="38" spans="17:17" ht="18" customHeight="1">
      <c r="Q38" s="35"/>
    </row>
    <row r="39" spans="17:17" ht="18" customHeight="1">
      <c r="Q39" s="35"/>
    </row>
    <row r="40" spans="17:17" ht="18" customHeight="1">
      <c r="Q40" s="35"/>
    </row>
    <row r="41" spans="17:17" ht="15" customHeight="1">
      <c r="Q41" s="35"/>
    </row>
    <row r="42" spans="17:17" ht="13.5" customHeight="1">
      <c r="Q42" s="35"/>
    </row>
    <row r="43" spans="17:17" ht="14.25" customHeight="1">
      <c r="Q43" s="35"/>
    </row>
    <row r="44" spans="17:17" ht="17.25" customHeight="1">
      <c r="Q44" s="35"/>
    </row>
    <row r="45" spans="17:17" ht="15.75" customHeight="1">
      <c r="Q45" s="35"/>
    </row>
    <row r="46" spans="17:17" ht="15.75" customHeight="1">
      <c r="Q46" s="35"/>
    </row>
    <row r="47" spans="17:17" ht="21" customHeight="1">
      <c r="Q47" s="35"/>
    </row>
    <row r="48" spans="17:17" ht="28.9" customHeight="1"/>
    <row r="49" spans="1:7">
      <c r="A49" s="36"/>
      <c r="B49" s="36"/>
      <c r="C49" s="36"/>
      <c r="D49" s="36"/>
      <c r="E49" s="36"/>
      <c r="F49" s="36"/>
      <c r="G49" s="36"/>
    </row>
    <row r="51" spans="1:7" ht="33.75" customHeight="1"/>
  </sheetData>
  <mergeCells count="1">
    <mergeCell ref="A1:T1"/>
  </mergeCells>
  <phoneticPr fontId="13" type="noConversion"/>
  <hyperlinks>
    <hyperlink ref="S3" display="Jean Giono"/>
    <hyperlink ref="F3" display="Centre ressources"/>
  </hyperlinks>
  <printOptions horizontalCentered="1"/>
  <pageMargins left="0.78740157480314965" right="0.15748031496062992" top="0.78740157480314965" bottom="0.31496062992125984" header="0.15748031496062992" footer="0.15748031496062992"/>
  <pageSetup paperSize="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54"/>
  <sheetViews>
    <sheetView topLeftCell="A13" zoomScaleNormal="100" workbookViewId="0">
      <selection activeCell="J44" sqref="J44"/>
    </sheetView>
  </sheetViews>
  <sheetFormatPr baseColWidth="10" defaultRowHeight="14.25"/>
  <cols>
    <col min="1" max="1" width="15.140625" style="332" customWidth="1"/>
    <col min="2" max="2" width="14.42578125" style="332" bestFit="1" customWidth="1"/>
    <col min="3" max="3" width="10.85546875" style="332" bestFit="1" customWidth="1"/>
    <col min="4" max="4" width="14.85546875" style="38" customWidth="1"/>
    <col min="5" max="5" width="14.85546875" style="39" customWidth="1"/>
    <col min="6" max="6" width="11.42578125" style="39" customWidth="1"/>
    <col min="7" max="16384" width="11.42578125" style="38"/>
  </cols>
  <sheetData>
    <row r="1" spans="1:8">
      <c r="A1" s="331"/>
    </row>
    <row r="2" spans="1:8" ht="15.75">
      <c r="A2" s="549" t="s">
        <v>285</v>
      </c>
      <c r="B2" s="549"/>
      <c r="C2" s="549"/>
      <c r="D2" s="549"/>
      <c r="E2" s="549"/>
      <c r="F2" s="549"/>
      <c r="G2" s="549"/>
    </row>
    <row r="3" spans="1:8" ht="15" thickBot="1">
      <c r="A3" s="333"/>
      <c r="B3" s="333"/>
      <c r="C3" s="333"/>
      <c r="D3" s="131"/>
      <c r="E3" s="131"/>
      <c r="F3" s="131"/>
      <c r="G3" s="131"/>
    </row>
    <row r="4" spans="1:8" ht="28.5" customHeight="1" thickBot="1">
      <c r="A4" s="550" t="s">
        <v>146</v>
      </c>
      <c r="B4" s="551"/>
      <c r="C4" s="552"/>
      <c r="D4" s="43" t="s">
        <v>147</v>
      </c>
      <c r="E4" s="43" t="s">
        <v>148</v>
      </c>
      <c r="F4" s="43" t="s">
        <v>298</v>
      </c>
      <c r="G4" s="43" t="s">
        <v>149</v>
      </c>
    </row>
    <row r="5" spans="1:8" ht="15" customHeight="1">
      <c r="A5" s="541" t="s">
        <v>151</v>
      </c>
      <c r="B5" s="542"/>
      <c r="C5" s="334" t="s">
        <v>58</v>
      </c>
      <c r="D5" s="40">
        <v>69</v>
      </c>
      <c r="E5" s="555">
        <f>D5+D6</f>
        <v>89</v>
      </c>
      <c r="F5" s="335">
        <v>69</v>
      </c>
      <c r="G5" s="557">
        <f>F5+F6</f>
        <v>89</v>
      </c>
    </row>
    <row r="6" spans="1:8" ht="15" thickBot="1">
      <c r="A6" s="553"/>
      <c r="B6" s="554"/>
      <c r="C6" s="336" t="s">
        <v>59</v>
      </c>
      <c r="D6" s="41">
        <v>20</v>
      </c>
      <c r="E6" s="556"/>
      <c r="F6" s="337">
        <v>20</v>
      </c>
      <c r="G6" s="558"/>
    </row>
    <row r="7" spans="1:8">
      <c r="A7" s="541" t="s">
        <v>150</v>
      </c>
      <c r="B7" s="542"/>
      <c r="C7" s="334" t="s">
        <v>58</v>
      </c>
      <c r="D7" s="338">
        <v>0</v>
      </c>
      <c r="E7" s="545">
        <f>D7+D8</f>
        <v>0</v>
      </c>
      <c r="F7" s="339">
        <v>0</v>
      </c>
      <c r="G7" s="547">
        <f>E7</f>
        <v>0</v>
      </c>
    </row>
    <row r="8" spans="1:8" ht="15" thickBot="1">
      <c r="A8" s="543"/>
      <c r="B8" s="544"/>
      <c r="C8" s="340" t="s">
        <v>59</v>
      </c>
      <c r="D8" s="341">
        <v>0</v>
      </c>
      <c r="E8" s="546"/>
      <c r="F8" s="342">
        <v>0</v>
      </c>
      <c r="G8" s="548"/>
    </row>
    <row r="9" spans="1:8">
      <c r="A9" s="541" t="s">
        <v>216</v>
      </c>
      <c r="B9" s="343" t="s">
        <v>152</v>
      </c>
      <c r="C9" s="344" t="s">
        <v>217</v>
      </c>
      <c r="D9" s="132">
        <v>6</v>
      </c>
      <c r="E9" s="133">
        <v>6</v>
      </c>
      <c r="F9" s="345">
        <v>6</v>
      </c>
      <c r="G9" s="134">
        <v>6</v>
      </c>
    </row>
    <row r="10" spans="1:8">
      <c r="A10" s="543"/>
      <c r="B10" s="559" t="s">
        <v>299</v>
      </c>
      <c r="C10" s="346" t="s">
        <v>58</v>
      </c>
      <c r="D10" s="135">
        <v>329</v>
      </c>
      <c r="E10" s="561">
        <f>D10+D11+D12</f>
        <v>401</v>
      </c>
      <c r="F10" s="347">
        <v>310</v>
      </c>
      <c r="G10" s="563">
        <f>F10+F11+F12</f>
        <v>381</v>
      </c>
    </row>
    <row r="11" spans="1:8">
      <c r="A11" s="543"/>
      <c r="B11" s="560"/>
      <c r="C11" s="346" t="s">
        <v>59</v>
      </c>
      <c r="D11" s="42">
        <v>51</v>
      </c>
      <c r="E11" s="562"/>
      <c r="F11" s="348">
        <v>50</v>
      </c>
      <c r="G11" s="564"/>
    </row>
    <row r="12" spans="1:8" ht="18" customHeight="1">
      <c r="A12" s="543"/>
      <c r="B12" s="560"/>
      <c r="C12" s="346" t="s">
        <v>153</v>
      </c>
      <c r="D12" s="42">
        <v>21</v>
      </c>
      <c r="E12" s="562"/>
      <c r="F12" s="348">
        <v>21</v>
      </c>
      <c r="G12" s="564"/>
    </row>
    <row r="13" spans="1:8" ht="18" customHeight="1">
      <c r="A13" s="543"/>
      <c r="B13" s="565" t="s">
        <v>300</v>
      </c>
      <c r="C13" s="349" t="s">
        <v>58</v>
      </c>
      <c r="D13" s="71">
        <v>83</v>
      </c>
      <c r="E13" s="567">
        <f>D13+D14</f>
        <v>84</v>
      </c>
      <c r="F13" s="350">
        <v>83</v>
      </c>
      <c r="G13" s="569">
        <f>F13+F14</f>
        <v>84</v>
      </c>
    </row>
    <row r="14" spans="1:8" ht="34.5" customHeight="1" thickBot="1">
      <c r="A14" s="553"/>
      <c r="B14" s="566"/>
      <c r="C14" s="336" t="s">
        <v>59</v>
      </c>
      <c r="D14" s="41">
        <v>1</v>
      </c>
      <c r="E14" s="568"/>
      <c r="F14" s="337">
        <v>1</v>
      </c>
      <c r="G14" s="570"/>
    </row>
    <row r="15" spans="1:8" ht="21" customHeight="1" thickBot="1">
      <c r="A15" s="553" t="s">
        <v>218</v>
      </c>
      <c r="B15" s="554"/>
      <c r="C15" s="139" t="s">
        <v>58</v>
      </c>
      <c r="D15" s="136">
        <v>24</v>
      </c>
      <c r="E15" s="136">
        <f>D15</f>
        <v>24</v>
      </c>
      <c r="F15" s="351">
        <v>23</v>
      </c>
      <c r="G15" s="137">
        <v>23</v>
      </c>
    </row>
    <row r="16" spans="1:8">
      <c r="A16" s="541" t="s">
        <v>154</v>
      </c>
      <c r="B16" s="542"/>
      <c r="C16" s="334" t="s">
        <v>58</v>
      </c>
      <c r="D16" s="40">
        <v>59</v>
      </c>
      <c r="E16" s="555">
        <f>D16+D17</f>
        <v>81</v>
      </c>
      <c r="F16" s="335">
        <v>59</v>
      </c>
      <c r="G16" s="557">
        <f>F16+F17</f>
        <v>81</v>
      </c>
      <c r="H16" s="107"/>
    </row>
    <row r="17" spans="1:7" ht="15" thickBot="1">
      <c r="A17" s="553"/>
      <c r="B17" s="554"/>
      <c r="C17" s="336" t="s">
        <v>59</v>
      </c>
      <c r="D17" s="41">
        <v>22</v>
      </c>
      <c r="E17" s="556"/>
      <c r="F17" s="337">
        <v>22</v>
      </c>
      <c r="G17" s="558"/>
    </row>
    <row r="18" spans="1:7">
      <c r="A18" s="541" t="s">
        <v>219</v>
      </c>
      <c r="B18" s="542"/>
      <c r="C18" s="334" t="s">
        <v>58</v>
      </c>
      <c r="D18" s="40">
        <v>54</v>
      </c>
      <c r="E18" s="555">
        <f>D18+D19</f>
        <v>75</v>
      </c>
      <c r="F18" s="335">
        <v>54</v>
      </c>
      <c r="G18" s="557">
        <f>F18+F19</f>
        <v>75</v>
      </c>
    </row>
    <row r="19" spans="1:7" ht="15" thickBot="1">
      <c r="A19" s="553"/>
      <c r="B19" s="554"/>
      <c r="C19" s="336" t="s">
        <v>59</v>
      </c>
      <c r="D19" s="41">
        <v>21</v>
      </c>
      <c r="E19" s="556"/>
      <c r="F19" s="337">
        <v>21</v>
      </c>
      <c r="G19" s="558"/>
    </row>
    <row r="20" spans="1:7" ht="14.25" customHeight="1">
      <c r="A20" s="541" t="s">
        <v>155</v>
      </c>
      <c r="B20" s="542"/>
      <c r="C20" s="334" t="s">
        <v>58</v>
      </c>
      <c r="D20" s="138">
        <v>41</v>
      </c>
      <c r="E20" s="555">
        <f>D20+D21</f>
        <v>55</v>
      </c>
      <c r="F20" s="335">
        <v>41</v>
      </c>
      <c r="G20" s="557">
        <f>E20</f>
        <v>55</v>
      </c>
    </row>
    <row r="21" spans="1:7" ht="14.25" customHeight="1" thickBot="1">
      <c r="A21" s="553"/>
      <c r="B21" s="554"/>
      <c r="C21" s="336" t="s">
        <v>59</v>
      </c>
      <c r="D21" s="41">
        <v>14</v>
      </c>
      <c r="E21" s="556"/>
      <c r="F21" s="337">
        <v>14</v>
      </c>
      <c r="G21" s="558"/>
    </row>
    <row r="22" spans="1:7">
      <c r="A22" s="541" t="s">
        <v>189</v>
      </c>
      <c r="B22" s="542"/>
      <c r="C22" s="334" t="s">
        <v>58</v>
      </c>
      <c r="D22" s="40">
        <v>61</v>
      </c>
      <c r="E22" s="555">
        <f>D22+D23</f>
        <v>86</v>
      </c>
      <c r="F22" s="335">
        <v>61</v>
      </c>
      <c r="G22" s="557">
        <f>F22+F23</f>
        <v>86</v>
      </c>
    </row>
    <row r="23" spans="1:7" ht="15" thickBot="1">
      <c r="A23" s="553"/>
      <c r="B23" s="554"/>
      <c r="C23" s="336" t="s">
        <v>59</v>
      </c>
      <c r="D23" s="41">
        <v>25</v>
      </c>
      <c r="E23" s="556"/>
      <c r="F23" s="337">
        <v>25</v>
      </c>
      <c r="G23" s="558"/>
    </row>
    <row r="24" spans="1:7">
      <c r="A24" s="541" t="s">
        <v>220</v>
      </c>
      <c r="B24" s="542"/>
      <c r="C24" s="334" t="s">
        <v>58</v>
      </c>
      <c r="D24" s="40">
        <v>68</v>
      </c>
      <c r="E24" s="555">
        <f>D24+D25</f>
        <v>91</v>
      </c>
      <c r="F24" s="335">
        <v>68</v>
      </c>
      <c r="G24" s="557">
        <f>F24+F25</f>
        <v>91</v>
      </c>
    </row>
    <row r="25" spans="1:7" ht="15" thickBot="1">
      <c r="A25" s="553"/>
      <c r="B25" s="554"/>
      <c r="C25" s="336" t="s">
        <v>59</v>
      </c>
      <c r="D25" s="41">
        <v>23</v>
      </c>
      <c r="E25" s="556"/>
      <c r="F25" s="337">
        <v>23</v>
      </c>
      <c r="G25" s="558"/>
    </row>
    <row r="26" spans="1:7">
      <c r="A26" s="541" t="s">
        <v>156</v>
      </c>
      <c r="B26" s="542"/>
      <c r="C26" s="334" t="s">
        <v>58</v>
      </c>
      <c r="D26" s="40">
        <v>61</v>
      </c>
      <c r="E26" s="555">
        <f>D26+D27</f>
        <v>89</v>
      </c>
      <c r="F26" s="335">
        <v>61</v>
      </c>
      <c r="G26" s="557">
        <f>F26+F27</f>
        <v>89</v>
      </c>
    </row>
    <row r="27" spans="1:7" ht="15" thickBot="1">
      <c r="A27" s="553"/>
      <c r="B27" s="554"/>
      <c r="C27" s="336" t="s">
        <v>59</v>
      </c>
      <c r="D27" s="41">
        <v>28</v>
      </c>
      <c r="E27" s="556"/>
      <c r="F27" s="337">
        <v>28</v>
      </c>
      <c r="G27" s="558"/>
    </row>
    <row r="28" spans="1:7">
      <c r="A28" s="541" t="s">
        <v>221</v>
      </c>
      <c r="B28" s="542"/>
      <c r="C28" s="334" t="s">
        <v>58</v>
      </c>
      <c r="D28" s="40">
        <v>28</v>
      </c>
      <c r="E28" s="555">
        <f>D28+D29</f>
        <v>41</v>
      </c>
      <c r="F28" s="335">
        <v>28</v>
      </c>
      <c r="G28" s="557">
        <f>F28+F29</f>
        <v>41</v>
      </c>
    </row>
    <row r="29" spans="1:7" ht="15" thickBot="1">
      <c r="A29" s="553"/>
      <c r="B29" s="554"/>
      <c r="C29" s="336" t="s">
        <v>59</v>
      </c>
      <c r="D29" s="41">
        <v>13</v>
      </c>
      <c r="E29" s="556"/>
      <c r="F29" s="337">
        <v>13</v>
      </c>
      <c r="G29" s="558"/>
    </row>
    <row r="30" spans="1:7">
      <c r="A30" s="541" t="s">
        <v>204</v>
      </c>
      <c r="B30" s="542"/>
      <c r="C30" s="334" t="s">
        <v>58</v>
      </c>
      <c r="D30" s="40">
        <v>15</v>
      </c>
      <c r="E30" s="555">
        <f>D30+D31</f>
        <v>27</v>
      </c>
      <c r="F30" s="335">
        <v>15</v>
      </c>
      <c r="G30" s="557">
        <f>F30+F31</f>
        <v>27</v>
      </c>
    </row>
    <row r="31" spans="1:7" ht="15" thickBot="1">
      <c r="A31" s="553"/>
      <c r="B31" s="554"/>
      <c r="C31" s="336" t="s">
        <v>59</v>
      </c>
      <c r="D31" s="41">
        <v>12</v>
      </c>
      <c r="E31" s="556"/>
      <c r="F31" s="337">
        <v>12</v>
      </c>
      <c r="G31" s="558"/>
    </row>
    <row r="32" spans="1:7" ht="18" customHeight="1">
      <c r="A32" s="541" t="s">
        <v>222</v>
      </c>
      <c r="B32" s="542"/>
      <c r="C32" s="334" t="s">
        <v>58</v>
      </c>
      <c r="D32" s="40">
        <v>61</v>
      </c>
      <c r="E32" s="555">
        <f>D32+D33</f>
        <v>84</v>
      </c>
      <c r="F32" s="335">
        <v>61</v>
      </c>
      <c r="G32" s="557">
        <f>F32+F33</f>
        <v>84</v>
      </c>
    </row>
    <row r="33" spans="1:7" ht="15" thickBot="1">
      <c r="A33" s="553"/>
      <c r="B33" s="554"/>
      <c r="C33" s="336" t="s">
        <v>59</v>
      </c>
      <c r="D33" s="41">
        <v>23</v>
      </c>
      <c r="E33" s="556"/>
      <c r="F33" s="337">
        <v>23</v>
      </c>
      <c r="G33" s="558"/>
    </row>
    <row r="34" spans="1:7">
      <c r="A34" s="541" t="s">
        <v>157</v>
      </c>
      <c r="B34" s="542"/>
      <c r="C34" s="334" t="s">
        <v>58</v>
      </c>
      <c r="D34" s="40">
        <v>59</v>
      </c>
      <c r="E34" s="555">
        <f>D34+D35</f>
        <v>85</v>
      </c>
      <c r="F34" s="335">
        <v>59</v>
      </c>
      <c r="G34" s="557">
        <f>F34+F35</f>
        <v>85</v>
      </c>
    </row>
    <row r="35" spans="1:7" ht="15" thickBot="1">
      <c r="A35" s="543"/>
      <c r="B35" s="544"/>
      <c r="C35" s="340" t="s">
        <v>59</v>
      </c>
      <c r="D35" s="71">
        <v>26</v>
      </c>
      <c r="E35" s="567"/>
      <c r="F35" s="350">
        <v>26</v>
      </c>
      <c r="G35" s="569"/>
    </row>
    <row r="36" spans="1:7" ht="15">
      <c r="A36" s="577" t="s">
        <v>190</v>
      </c>
      <c r="B36" s="578"/>
      <c r="C36" s="352" t="s">
        <v>58</v>
      </c>
      <c r="D36" s="72">
        <f>D5+D7+D9+D10+D12+D13+D15+D16+D18+D20+D22+D24+D26+D28+D30+D32+D34</f>
        <v>1039</v>
      </c>
      <c r="E36" s="581">
        <f>D36+D37</f>
        <v>1318</v>
      </c>
      <c r="F36" s="583"/>
      <c r="G36" s="584"/>
    </row>
    <row r="37" spans="1:7" ht="19.5" customHeight="1" thickBot="1">
      <c r="A37" s="579"/>
      <c r="B37" s="580"/>
      <c r="C37" s="353" t="s">
        <v>59</v>
      </c>
      <c r="D37" s="73">
        <f>D6+D8+D11+D14+D17+D19+D21+D23+D25+D27+D29+D31+D33+D35</f>
        <v>279</v>
      </c>
      <c r="E37" s="582"/>
      <c r="F37" s="585"/>
      <c r="G37" s="586"/>
    </row>
    <row r="38" spans="1:7" ht="19.5" customHeight="1">
      <c r="A38" s="97"/>
      <c r="B38" s="97"/>
      <c r="C38" s="98"/>
      <c r="D38" s="99"/>
      <c r="E38" s="100"/>
      <c r="F38" s="100"/>
      <c r="G38" s="99"/>
    </row>
    <row r="39" spans="1:7" s="101" customFormat="1" ht="19.5" customHeight="1" thickBot="1">
      <c r="A39" s="332"/>
      <c r="B39" s="332"/>
      <c r="C39" s="332"/>
      <c r="D39" s="38"/>
      <c r="E39" s="38"/>
      <c r="F39" s="38"/>
      <c r="G39" s="39"/>
    </row>
    <row r="40" spans="1:7" ht="15">
      <c r="A40" s="571" t="s">
        <v>191</v>
      </c>
      <c r="B40" s="587"/>
      <c r="C40" s="355" t="s">
        <v>58</v>
      </c>
      <c r="D40" s="356">
        <v>481</v>
      </c>
      <c r="E40" s="589">
        <f>D40+D41</f>
        <v>547</v>
      </c>
      <c r="F40" s="354"/>
      <c r="G40" s="74"/>
    </row>
    <row r="41" spans="1:7" ht="15.75" customHeight="1" thickBot="1">
      <c r="A41" s="574"/>
      <c r="B41" s="588"/>
      <c r="C41" s="357" t="s">
        <v>59</v>
      </c>
      <c r="D41" s="358">
        <v>66</v>
      </c>
      <c r="E41" s="590"/>
      <c r="F41" s="100"/>
      <c r="G41" s="74"/>
    </row>
    <row r="42" spans="1:7" ht="15.75" customHeight="1" thickBot="1">
      <c r="A42" s="333"/>
      <c r="B42" s="333"/>
      <c r="C42" s="333"/>
      <c r="D42" s="131"/>
      <c r="E42" s="131"/>
      <c r="F42" s="131"/>
      <c r="G42" s="131"/>
    </row>
    <row r="43" spans="1:7" ht="14.25" customHeight="1">
      <c r="A43" s="571" t="s">
        <v>301</v>
      </c>
      <c r="B43" s="572"/>
      <c r="C43" s="573"/>
      <c r="D43" s="156"/>
      <c r="E43" s="131"/>
      <c r="F43" s="131"/>
      <c r="G43" s="131"/>
    </row>
    <row r="44" spans="1:7" ht="15" customHeight="1" thickBot="1">
      <c r="A44" s="574"/>
      <c r="B44" s="575"/>
      <c r="C44" s="576"/>
      <c r="D44" s="131"/>
      <c r="E44" s="131"/>
      <c r="F44" s="131"/>
      <c r="G44" s="131"/>
    </row>
    <row r="45" spans="1:7">
      <c r="A45" s="333"/>
      <c r="B45" s="333"/>
      <c r="C45" s="333"/>
      <c r="D45" s="156"/>
      <c r="E45" s="131"/>
      <c r="F45" s="131"/>
      <c r="G45" s="131"/>
    </row>
    <row r="46" spans="1:7">
      <c r="A46" s="333"/>
      <c r="B46" s="333"/>
      <c r="C46" s="333"/>
      <c r="D46" s="131"/>
      <c r="E46" s="131"/>
      <c r="F46" s="131"/>
      <c r="G46" s="131"/>
    </row>
    <row r="47" spans="1:7">
      <c r="A47" s="333"/>
      <c r="B47" s="333"/>
      <c r="C47" s="333"/>
      <c r="D47" s="131"/>
      <c r="E47" s="131"/>
      <c r="F47" s="131"/>
      <c r="G47" s="131"/>
    </row>
    <row r="48" spans="1:7">
      <c r="A48" s="333"/>
      <c r="B48" s="333"/>
      <c r="C48" s="333"/>
      <c r="D48" s="131"/>
      <c r="E48" s="131"/>
      <c r="F48" s="131"/>
      <c r="G48" s="131"/>
    </row>
    <row r="49" spans="1:7">
      <c r="A49" s="333"/>
      <c r="B49" s="333"/>
      <c r="C49" s="333"/>
      <c r="D49" s="131"/>
      <c r="E49" s="131"/>
      <c r="F49" s="131"/>
      <c r="G49" s="131"/>
    </row>
    <row r="50" spans="1:7">
      <c r="A50" s="333"/>
      <c r="B50" s="333"/>
      <c r="C50" s="333"/>
      <c r="D50" s="131"/>
      <c r="E50" s="131"/>
      <c r="F50" s="131"/>
      <c r="G50" s="131"/>
    </row>
    <row r="51" spans="1:7">
      <c r="A51" s="333"/>
      <c r="B51" s="333"/>
      <c r="C51" s="333"/>
      <c r="D51" s="131"/>
      <c r="E51" s="131"/>
      <c r="F51" s="131"/>
      <c r="G51" s="131"/>
    </row>
    <row r="52" spans="1:7">
      <c r="A52" s="333"/>
      <c r="B52" s="333"/>
      <c r="C52" s="333"/>
      <c r="D52" s="131"/>
      <c r="E52" s="131"/>
      <c r="F52" s="131"/>
      <c r="G52" s="131"/>
    </row>
    <row r="53" spans="1:7">
      <c r="A53" s="333"/>
      <c r="B53" s="333"/>
      <c r="C53" s="333"/>
      <c r="D53" s="131"/>
      <c r="E53" s="131"/>
      <c r="F53" s="131"/>
      <c r="G53" s="131"/>
    </row>
    <row r="54" spans="1:7">
      <c r="A54" s="333"/>
      <c r="B54" s="333"/>
      <c r="C54" s="333"/>
      <c r="D54" s="131"/>
      <c r="E54" s="131"/>
      <c r="F54" s="131"/>
      <c r="G54" s="131"/>
    </row>
  </sheetData>
  <mergeCells count="52">
    <mergeCell ref="A43:C44"/>
    <mergeCell ref="A32:B33"/>
    <mergeCell ref="E32:E33"/>
    <mergeCell ref="G32:G33"/>
    <mergeCell ref="A34:B35"/>
    <mergeCell ref="E34:E35"/>
    <mergeCell ref="G34:G35"/>
    <mergeCell ref="A36:B37"/>
    <mergeCell ref="E36:E37"/>
    <mergeCell ref="F36:G37"/>
    <mergeCell ref="A40:B41"/>
    <mergeCell ref="E40:E41"/>
    <mergeCell ref="A28:B29"/>
    <mergeCell ref="E28:E29"/>
    <mergeCell ref="G28:G29"/>
    <mergeCell ref="A30:B31"/>
    <mergeCell ref="E30:E31"/>
    <mergeCell ref="G30:G31"/>
    <mergeCell ref="A24:B25"/>
    <mergeCell ref="E24:E25"/>
    <mergeCell ref="G24:G25"/>
    <mergeCell ref="A26:B27"/>
    <mergeCell ref="E26:E27"/>
    <mergeCell ref="G26:G27"/>
    <mergeCell ref="A20:B21"/>
    <mergeCell ref="E20:E21"/>
    <mergeCell ref="G20:G21"/>
    <mergeCell ref="A22:B23"/>
    <mergeCell ref="E22:E23"/>
    <mergeCell ref="G22:G23"/>
    <mergeCell ref="A15:B15"/>
    <mergeCell ref="A16:B17"/>
    <mergeCell ref="E16:E17"/>
    <mergeCell ref="G16:G17"/>
    <mergeCell ref="A18:B19"/>
    <mergeCell ref="E18:E19"/>
    <mergeCell ref="G18:G19"/>
    <mergeCell ref="A9:A14"/>
    <mergeCell ref="B10:B12"/>
    <mergeCell ref="E10:E12"/>
    <mergeCell ref="G10:G12"/>
    <mergeCell ref="B13:B14"/>
    <mergeCell ref="E13:E14"/>
    <mergeCell ref="G13:G14"/>
    <mergeCell ref="A7:B8"/>
    <mergeCell ref="E7:E8"/>
    <mergeCell ref="G7:G8"/>
    <mergeCell ref="A2:G2"/>
    <mergeCell ref="A4:C4"/>
    <mergeCell ref="A5:B6"/>
    <mergeCell ref="E5:E6"/>
    <mergeCell ref="G5:G6"/>
  </mergeCells>
  <printOptions horizontalCentered="1"/>
  <pageMargins left="0.59055118110236227" right="0.31496062992125984" top="0.74803149606299213" bottom="0.15748031496062992" header="0.31496062992125984" footer="0.31496062992125984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S24"/>
  <sheetViews>
    <sheetView topLeftCell="A4" zoomScaleNormal="100" workbookViewId="0">
      <selection activeCell="C19" sqref="C19"/>
    </sheetView>
  </sheetViews>
  <sheetFormatPr baseColWidth="10" defaultRowHeight="12.75"/>
  <cols>
    <col min="1" max="1" width="9.42578125" customWidth="1"/>
    <col min="2" max="2" width="8.28515625" bestFit="1" customWidth="1"/>
    <col min="3" max="3" width="7.28515625" bestFit="1" customWidth="1"/>
    <col min="4" max="4" width="9" bestFit="1" customWidth="1"/>
    <col min="5" max="5" width="8.7109375" bestFit="1" customWidth="1"/>
    <col min="6" max="6" width="8.42578125" bestFit="1" customWidth="1"/>
    <col min="7" max="7" width="8.28515625" bestFit="1" customWidth="1"/>
    <col min="8" max="8" width="8" bestFit="1" customWidth="1"/>
    <col min="9" max="9" width="8.28515625" bestFit="1" customWidth="1"/>
    <col min="10" max="11" width="6.7109375" customWidth="1"/>
    <col min="12" max="12" width="8.7109375" bestFit="1" customWidth="1"/>
    <col min="13" max="13" width="7.7109375" bestFit="1" customWidth="1"/>
    <col min="14" max="14" width="7.5703125" bestFit="1" customWidth="1"/>
    <col min="15" max="15" width="7.42578125" customWidth="1"/>
    <col min="16" max="16" width="7.28515625" customWidth="1"/>
    <col min="17" max="17" width="9" customWidth="1"/>
    <col min="18" max="18" width="9.140625" bestFit="1" customWidth="1"/>
    <col min="19" max="19" width="7.28515625" customWidth="1"/>
  </cols>
  <sheetData>
    <row r="2" spans="1:19" ht="15.75">
      <c r="A2" s="449" t="s">
        <v>290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49"/>
      <c r="Q2" s="449"/>
      <c r="R2" s="449"/>
      <c r="S2" s="449"/>
    </row>
    <row r="3" spans="1:19" ht="13.5" thickBot="1">
      <c r="A3" s="2"/>
    </row>
    <row r="4" spans="1:19" ht="63" customHeight="1">
      <c r="A4" s="93">
        <v>2016</v>
      </c>
      <c r="B4" s="55" t="s">
        <v>167</v>
      </c>
      <c r="C4" s="293" t="s">
        <v>166</v>
      </c>
      <c r="D4" s="55" t="s">
        <v>13</v>
      </c>
      <c r="E4" s="55" t="s">
        <v>62</v>
      </c>
      <c r="F4" s="55" t="s">
        <v>103</v>
      </c>
      <c r="G4" s="55" t="s">
        <v>159</v>
      </c>
      <c r="H4" s="55" t="s">
        <v>18</v>
      </c>
      <c r="I4" s="55" t="s">
        <v>165</v>
      </c>
      <c r="J4" s="55" t="s">
        <v>164</v>
      </c>
      <c r="K4" s="55" t="s">
        <v>163</v>
      </c>
      <c r="L4" s="55" t="s">
        <v>162</v>
      </c>
      <c r="M4" s="55" t="s">
        <v>23</v>
      </c>
      <c r="N4" s="55" t="s">
        <v>24</v>
      </c>
      <c r="O4" s="55" t="s">
        <v>161</v>
      </c>
      <c r="P4" s="55" t="s">
        <v>160</v>
      </c>
      <c r="Q4" s="123" t="s">
        <v>273</v>
      </c>
      <c r="R4" s="289" t="s">
        <v>236</v>
      </c>
      <c r="S4" s="94" t="s">
        <v>287</v>
      </c>
    </row>
    <row r="5" spans="1:19">
      <c r="A5" s="54" t="s">
        <v>1</v>
      </c>
      <c r="B5" s="10">
        <v>25631</v>
      </c>
      <c r="C5" s="294">
        <v>3</v>
      </c>
      <c r="D5" s="10">
        <v>67625</v>
      </c>
      <c r="E5" s="10">
        <v>4486</v>
      </c>
      <c r="F5" s="10">
        <v>14642</v>
      </c>
      <c r="G5" s="10">
        <v>13426</v>
      </c>
      <c r="H5" s="10">
        <v>11210</v>
      </c>
      <c r="I5" s="10">
        <v>11514</v>
      </c>
      <c r="J5" s="10">
        <v>4395</v>
      </c>
      <c r="K5" s="10">
        <v>8280</v>
      </c>
      <c r="L5" s="10">
        <v>15674</v>
      </c>
      <c r="M5" s="10">
        <v>2336</v>
      </c>
      <c r="N5" s="10">
        <v>3097</v>
      </c>
      <c r="O5" s="10">
        <v>12428</v>
      </c>
      <c r="P5" s="10">
        <v>22150</v>
      </c>
      <c r="Q5" s="7">
        <v>216897</v>
      </c>
      <c r="R5" s="290">
        <v>227179</v>
      </c>
      <c r="S5" s="125">
        <f>+(Q5-R5)/R5</f>
        <v>-4.5259465003367388E-2</v>
      </c>
    </row>
    <row r="6" spans="1:19">
      <c r="A6" s="54" t="s">
        <v>2</v>
      </c>
      <c r="B6" s="5">
        <v>25152</v>
      </c>
      <c r="C6" s="295">
        <v>6</v>
      </c>
      <c r="D6" s="5">
        <v>63491</v>
      </c>
      <c r="E6" s="5">
        <v>3554</v>
      </c>
      <c r="F6" s="5">
        <v>13245</v>
      </c>
      <c r="G6" s="5">
        <v>12054</v>
      </c>
      <c r="H6" s="5">
        <v>10432</v>
      </c>
      <c r="I6" s="5">
        <v>10474</v>
      </c>
      <c r="J6" s="5">
        <v>4249</v>
      </c>
      <c r="K6" s="5">
        <v>8148</v>
      </c>
      <c r="L6" s="5">
        <v>14998</v>
      </c>
      <c r="M6" s="5">
        <v>2491</v>
      </c>
      <c r="N6" s="5">
        <v>2803</v>
      </c>
      <c r="O6" s="5">
        <v>11805</v>
      </c>
      <c r="P6" s="5">
        <v>20602</v>
      </c>
      <c r="Q6" s="7">
        <v>203504</v>
      </c>
      <c r="R6" s="290">
        <v>204279</v>
      </c>
      <c r="S6" s="125">
        <f t="shared" ref="S6:S17" si="0">+(Q6-R6)/R6</f>
        <v>-3.7938309860533876E-3</v>
      </c>
    </row>
    <row r="7" spans="1:19">
      <c r="A7" s="54" t="s">
        <v>3</v>
      </c>
      <c r="B7" s="5">
        <v>25938</v>
      </c>
      <c r="C7" s="295">
        <v>5</v>
      </c>
      <c r="D7" s="5">
        <v>69423</v>
      </c>
      <c r="E7" s="5">
        <v>3736</v>
      </c>
      <c r="F7" s="5">
        <v>14671</v>
      </c>
      <c r="G7" s="5">
        <v>13750</v>
      </c>
      <c r="H7" s="5">
        <v>10845</v>
      </c>
      <c r="I7" s="5">
        <v>11627</v>
      </c>
      <c r="J7" s="5">
        <v>4925</v>
      </c>
      <c r="K7" s="5">
        <v>8769</v>
      </c>
      <c r="L7" s="5">
        <v>16249</v>
      </c>
      <c r="M7" s="5">
        <v>2834</v>
      </c>
      <c r="N7" s="5">
        <v>3351</v>
      </c>
      <c r="O7" s="5">
        <v>13495</v>
      </c>
      <c r="P7" s="5">
        <v>23984</v>
      </c>
      <c r="Q7" s="7">
        <v>223602</v>
      </c>
      <c r="R7" s="290">
        <v>210674</v>
      </c>
      <c r="S7" s="125">
        <f t="shared" si="0"/>
        <v>6.1364952485831188E-2</v>
      </c>
    </row>
    <row r="8" spans="1:19">
      <c r="A8" s="54" t="s">
        <v>4</v>
      </c>
      <c r="B8" s="5">
        <v>27557</v>
      </c>
      <c r="C8" s="295">
        <v>0</v>
      </c>
      <c r="D8" s="5">
        <v>66241</v>
      </c>
      <c r="E8" s="5">
        <v>4106</v>
      </c>
      <c r="F8" s="5">
        <v>13093</v>
      </c>
      <c r="G8" s="5">
        <v>13692</v>
      </c>
      <c r="H8" s="5">
        <v>11168</v>
      </c>
      <c r="I8" s="5">
        <v>10885</v>
      </c>
      <c r="J8" s="5">
        <v>4290</v>
      </c>
      <c r="K8" s="5">
        <v>7961</v>
      </c>
      <c r="L8" s="5">
        <v>15725</v>
      </c>
      <c r="M8" s="5">
        <v>2725</v>
      </c>
      <c r="N8" s="5">
        <v>3147</v>
      </c>
      <c r="O8" s="5">
        <v>11930</v>
      </c>
      <c r="P8" s="5">
        <v>23007</v>
      </c>
      <c r="Q8" s="7">
        <v>215527</v>
      </c>
      <c r="R8" s="290">
        <v>195354</v>
      </c>
      <c r="S8" s="125">
        <f t="shared" si="0"/>
        <v>0.10326381850384431</v>
      </c>
    </row>
    <row r="9" spans="1:19">
      <c r="A9" s="54" t="s">
        <v>5</v>
      </c>
      <c r="B9" s="5">
        <v>23570</v>
      </c>
      <c r="C9" s="295">
        <v>0</v>
      </c>
      <c r="D9" s="5">
        <v>53837</v>
      </c>
      <c r="E9" s="5">
        <v>3041</v>
      </c>
      <c r="F9" s="5">
        <v>11151</v>
      </c>
      <c r="G9" s="5">
        <v>12442</v>
      </c>
      <c r="H9" s="5">
        <v>9087</v>
      </c>
      <c r="I9" s="5">
        <v>9135</v>
      </c>
      <c r="J9" s="5">
        <v>4135</v>
      </c>
      <c r="K9" s="5">
        <v>7136</v>
      </c>
      <c r="L9" s="5">
        <v>14082</v>
      </c>
      <c r="M9" s="5">
        <v>2263</v>
      </c>
      <c r="N9" s="5">
        <v>2954</v>
      </c>
      <c r="O9" s="5">
        <v>11258</v>
      </c>
      <c r="P9" s="5">
        <v>18891</v>
      </c>
      <c r="Q9" s="7">
        <v>182982</v>
      </c>
      <c r="R9" s="290">
        <v>160585</v>
      </c>
      <c r="S9" s="125">
        <f t="shared" si="0"/>
        <v>0.13947130803001526</v>
      </c>
    </row>
    <row r="10" spans="1:19">
      <c r="A10" s="54" t="s">
        <v>6</v>
      </c>
      <c r="B10" s="5">
        <v>23682</v>
      </c>
      <c r="C10" s="295">
        <v>0</v>
      </c>
      <c r="D10" s="5">
        <v>52637</v>
      </c>
      <c r="E10" s="5">
        <v>3535</v>
      </c>
      <c r="F10" s="5">
        <v>10170</v>
      </c>
      <c r="G10" s="5">
        <v>10818</v>
      </c>
      <c r="H10" s="5">
        <v>8913</v>
      </c>
      <c r="I10" s="5">
        <v>8930</v>
      </c>
      <c r="J10" s="5">
        <v>3884</v>
      </c>
      <c r="K10" s="5">
        <v>6991</v>
      </c>
      <c r="L10" s="5">
        <v>12683</v>
      </c>
      <c r="M10" s="5">
        <v>2220</v>
      </c>
      <c r="N10" s="5">
        <v>2648</v>
      </c>
      <c r="O10" s="5">
        <v>11138</v>
      </c>
      <c r="P10" s="5">
        <v>18151</v>
      </c>
      <c r="Q10" s="7">
        <v>176400</v>
      </c>
      <c r="R10" s="290">
        <v>153829</v>
      </c>
      <c r="S10" s="125">
        <f t="shared" si="0"/>
        <v>0.14672786015640743</v>
      </c>
    </row>
    <row r="11" spans="1:19">
      <c r="A11" s="54" t="s">
        <v>7</v>
      </c>
      <c r="B11" s="5">
        <v>13565</v>
      </c>
      <c r="C11" s="295">
        <v>0</v>
      </c>
      <c r="D11" s="5">
        <v>47567</v>
      </c>
      <c r="E11" s="5">
        <v>3039</v>
      </c>
      <c r="F11" s="5">
        <v>8969</v>
      </c>
      <c r="G11" s="5">
        <v>10777</v>
      </c>
      <c r="H11" s="5">
        <v>8728</v>
      </c>
      <c r="I11" s="5">
        <v>8604</v>
      </c>
      <c r="J11" s="5">
        <v>3412</v>
      </c>
      <c r="K11" s="5">
        <v>7480</v>
      </c>
      <c r="L11" s="5">
        <v>10340</v>
      </c>
      <c r="M11" s="5">
        <v>2337</v>
      </c>
      <c r="N11" s="5">
        <v>2589</v>
      </c>
      <c r="O11" s="5">
        <v>8737</v>
      </c>
      <c r="P11" s="5">
        <v>9563</v>
      </c>
      <c r="Q11" s="7">
        <v>145707</v>
      </c>
      <c r="R11" s="290">
        <v>129268</v>
      </c>
      <c r="S11" s="125">
        <f t="shared" si="0"/>
        <v>0.12716991057338242</v>
      </c>
    </row>
    <row r="12" spans="1:19">
      <c r="A12" s="54" t="s">
        <v>8</v>
      </c>
      <c r="B12" s="5">
        <v>17371</v>
      </c>
      <c r="C12" s="295">
        <v>0</v>
      </c>
      <c r="D12" s="5">
        <v>31294</v>
      </c>
      <c r="E12" s="5">
        <v>5682</v>
      </c>
      <c r="F12" s="5">
        <v>5512</v>
      </c>
      <c r="G12" s="5">
        <v>3784</v>
      </c>
      <c r="H12" s="5">
        <v>3024</v>
      </c>
      <c r="I12" s="5">
        <v>2998</v>
      </c>
      <c r="J12" s="5">
        <v>1276</v>
      </c>
      <c r="K12" s="5">
        <v>2372</v>
      </c>
      <c r="L12" s="5">
        <v>4102</v>
      </c>
      <c r="M12" s="5">
        <v>737</v>
      </c>
      <c r="N12" s="5">
        <v>918</v>
      </c>
      <c r="O12" s="5">
        <v>1799</v>
      </c>
      <c r="P12" s="5">
        <v>14452</v>
      </c>
      <c r="Q12" s="7">
        <v>95321</v>
      </c>
      <c r="R12" s="290">
        <v>90018</v>
      </c>
      <c r="S12" s="125">
        <f t="shared" si="0"/>
        <v>5.8910440134195385E-2</v>
      </c>
    </row>
    <row r="13" spans="1:19">
      <c r="A13" s="54" t="s">
        <v>9</v>
      </c>
      <c r="B13" s="5">
        <v>24780</v>
      </c>
      <c r="C13" s="295">
        <v>0</v>
      </c>
      <c r="D13" s="5">
        <v>56835</v>
      </c>
      <c r="E13" s="5">
        <v>6368</v>
      </c>
      <c r="F13" s="5">
        <v>10692</v>
      </c>
      <c r="G13" s="5">
        <v>11122</v>
      </c>
      <c r="H13" s="5">
        <v>9520</v>
      </c>
      <c r="I13" s="5">
        <v>8878</v>
      </c>
      <c r="J13" s="5">
        <v>4061</v>
      </c>
      <c r="K13" s="5">
        <v>7265</v>
      </c>
      <c r="L13" s="5">
        <v>14116</v>
      </c>
      <c r="M13" s="5">
        <v>2301</v>
      </c>
      <c r="N13" s="5">
        <v>2252</v>
      </c>
      <c r="O13" s="5">
        <v>10467</v>
      </c>
      <c r="P13" s="5">
        <v>19660</v>
      </c>
      <c r="Q13" s="7">
        <v>188317</v>
      </c>
      <c r="R13" s="290">
        <v>196626</v>
      </c>
      <c r="S13" s="125">
        <f t="shared" si="0"/>
        <v>-4.2257890614669474E-2</v>
      </c>
    </row>
    <row r="14" spans="1:19">
      <c r="A14" s="54" t="s">
        <v>10</v>
      </c>
      <c r="B14" s="5">
        <v>26328</v>
      </c>
      <c r="C14" s="295">
        <v>0</v>
      </c>
      <c r="D14" s="5">
        <v>67680</v>
      </c>
      <c r="E14" s="5">
        <v>4386</v>
      </c>
      <c r="F14" s="5">
        <v>12269</v>
      </c>
      <c r="G14" s="5">
        <v>13145</v>
      </c>
      <c r="H14" s="5">
        <v>11267</v>
      </c>
      <c r="I14" s="5">
        <v>10895</v>
      </c>
      <c r="J14" s="5">
        <v>4208</v>
      </c>
      <c r="K14" s="5">
        <v>8129</v>
      </c>
      <c r="L14" s="5">
        <v>16143</v>
      </c>
      <c r="M14" s="5">
        <v>2517</v>
      </c>
      <c r="N14" s="5">
        <v>2748</v>
      </c>
      <c r="O14" s="5">
        <v>12332</v>
      </c>
      <c r="P14" s="5">
        <v>22573</v>
      </c>
      <c r="Q14" s="7">
        <v>214620</v>
      </c>
      <c r="R14" s="290">
        <v>221874</v>
      </c>
      <c r="S14" s="125">
        <f t="shared" si="0"/>
        <v>-3.2694231861326702E-2</v>
      </c>
    </row>
    <row r="15" spans="1:19">
      <c r="A15" s="54" t="s">
        <v>11</v>
      </c>
      <c r="B15" s="5">
        <v>28180</v>
      </c>
      <c r="C15" s="295">
        <v>0</v>
      </c>
      <c r="D15" s="5">
        <v>68047</v>
      </c>
      <c r="E15" s="5">
        <v>5303</v>
      </c>
      <c r="F15" s="5">
        <v>13540</v>
      </c>
      <c r="G15" s="5">
        <v>14028</v>
      </c>
      <c r="H15" s="5">
        <v>11256</v>
      </c>
      <c r="I15" s="5">
        <v>10625</v>
      </c>
      <c r="J15" s="5">
        <v>4174</v>
      </c>
      <c r="K15" s="5">
        <v>8254</v>
      </c>
      <c r="L15" s="5">
        <v>16128</v>
      </c>
      <c r="M15" s="5">
        <v>2523</v>
      </c>
      <c r="N15" s="5">
        <v>3366</v>
      </c>
      <c r="O15" s="5">
        <v>12879</v>
      </c>
      <c r="P15" s="5">
        <v>23245</v>
      </c>
      <c r="Q15" s="7">
        <v>221548</v>
      </c>
      <c r="R15" s="290">
        <v>190023</v>
      </c>
      <c r="S15" s="125">
        <f t="shared" si="0"/>
        <v>0.16590096988259315</v>
      </c>
    </row>
    <row r="16" spans="1:19">
      <c r="A16" s="54" t="s">
        <v>12</v>
      </c>
      <c r="B16" s="5">
        <v>24666</v>
      </c>
      <c r="C16" s="295">
        <v>0</v>
      </c>
      <c r="D16" s="5">
        <v>57148</v>
      </c>
      <c r="E16" s="5">
        <v>3652</v>
      </c>
      <c r="F16" s="5">
        <v>12570</v>
      </c>
      <c r="G16" s="5">
        <v>11595</v>
      </c>
      <c r="H16" s="5">
        <v>9478</v>
      </c>
      <c r="I16" s="5">
        <v>9910</v>
      </c>
      <c r="J16" s="5">
        <v>3033</v>
      </c>
      <c r="K16" s="5">
        <v>7562</v>
      </c>
      <c r="L16" s="5">
        <v>13374</v>
      </c>
      <c r="M16" s="5">
        <v>2583</v>
      </c>
      <c r="N16" s="5">
        <v>2455</v>
      </c>
      <c r="O16" s="5">
        <v>10967</v>
      </c>
      <c r="P16" s="5">
        <v>18668</v>
      </c>
      <c r="Q16" s="7">
        <v>187661</v>
      </c>
      <c r="R16" s="290">
        <v>180270</v>
      </c>
      <c r="S16" s="125">
        <f t="shared" si="0"/>
        <v>4.0999611693570755E-2</v>
      </c>
    </row>
    <row r="17" spans="1:19" ht="24.75" customHeight="1">
      <c r="A17" s="124" t="s">
        <v>289</v>
      </c>
      <c r="B17" s="113">
        <v>286420</v>
      </c>
      <c r="C17" s="296">
        <v>14</v>
      </c>
      <c r="D17" s="113">
        <v>701825</v>
      </c>
      <c r="E17" s="113">
        <v>50888</v>
      </c>
      <c r="F17" s="113">
        <v>140524</v>
      </c>
      <c r="G17" s="113">
        <v>140633</v>
      </c>
      <c r="H17" s="113">
        <v>114928</v>
      </c>
      <c r="I17" s="113">
        <v>114475</v>
      </c>
      <c r="J17" s="113">
        <v>46042</v>
      </c>
      <c r="K17" s="113">
        <v>88347</v>
      </c>
      <c r="L17" s="113">
        <v>163614</v>
      </c>
      <c r="M17" s="113">
        <v>27867</v>
      </c>
      <c r="N17" s="113">
        <v>32328</v>
      </c>
      <c r="O17" s="113">
        <v>129235</v>
      </c>
      <c r="P17" s="113">
        <v>234946</v>
      </c>
      <c r="Q17" s="113">
        <v>2272086</v>
      </c>
      <c r="R17" s="291">
        <v>2159979</v>
      </c>
      <c r="S17" s="126">
        <f t="shared" si="0"/>
        <v>5.1901893490631158E-2</v>
      </c>
    </row>
    <row r="18" spans="1:19" ht="24.75" customHeight="1">
      <c r="A18" s="292" t="s">
        <v>238</v>
      </c>
      <c r="B18" s="291">
        <v>252850</v>
      </c>
      <c r="C18" s="297">
        <v>39510</v>
      </c>
      <c r="D18" s="291">
        <v>692348</v>
      </c>
      <c r="E18" s="291">
        <v>48214</v>
      </c>
      <c r="F18" s="291">
        <v>143279</v>
      </c>
      <c r="G18" s="291">
        <v>140966</v>
      </c>
      <c r="H18" s="291">
        <v>109726</v>
      </c>
      <c r="I18" s="291">
        <v>123980</v>
      </c>
      <c r="J18" s="291">
        <v>47682</v>
      </c>
      <c r="K18" s="291">
        <v>85044</v>
      </c>
      <c r="L18" s="291">
        <v>155837</v>
      </c>
      <c r="M18" s="291">
        <v>28501</v>
      </c>
      <c r="N18" s="291">
        <v>31507</v>
      </c>
      <c r="O18" s="291">
        <v>99376</v>
      </c>
      <c r="P18" s="291">
        <v>161159</v>
      </c>
      <c r="Q18" s="291">
        <v>2159979</v>
      </c>
      <c r="R18" s="450"/>
      <c r="S18" s="451"/>
    </row>
    <row r="19" spans="1:19" ht="24.75" customHeight="1" thickBot="1">
      <c r="A19" s="95" t="s">
        <v>287</v>
      </c>
      <c r="B19" s="96">
        <f>+(B17-B18)/B18</f>
        <v>0.13276646232944433</v>
      </c>
      <c r="C19" s="298"/>
      <c r="D19" s="96">
        <f t="shared" ref="D19:Q19" si="1">+(D17-D18)/D18</f>
        <v>1.3688203042400643E-2</v>
      </c>
      <c r="E19" s="96">
        <f>+(E17-E18)/E18</f>
        <v>5.5461069398929773E-2</v>
      </c>
      <c r="F19" s="96">
        <f t="shared" si="1"/>
        <v>-1.9228219069088979E-2</v>
      </c>
      <c r="G19" s="96">
        <f t="shared" si="1"/>
        <v>-2.3622717534724684E-3</v>
      </c>
      <c r="H19" s="96">
        <f t="shared" si="1"/>
        <v>4.7409000601498275E-2</v>
      </c>
      <c r="I19" s="96">
        <f t="shared" si="1"/>
        <v>-7.6665591224391025E-2</v>
      </c>
      <c r="J19" s="96">
        <f t="shared" si="1"/>
        <v>-3.4394530430770523E-2</v>
      </c>
      <c r="K19" s="96">
        <f t="shared" si="1"/>
        <v>3.8838718780866373E-2</v>
      </c>
      <c r="L19" s="96">
        <f t="shared" si="1"/>
        <v>4.9904708124514717E-2</v>
      </c>
      <c r="M19" s="96">
        <f t="shared" si="1"/>
        <v>-2.2244833514613524E-2</v>
      </c>
      <c r="N19" s="96">
        <f t="shared" si="1"/>
        <v>2.6057701463166914E-2</v>
      </c>
      <c r="O19" s="96">
        <f t="shared" si="1"/>
        <v>0.30046490098212847</v>
      </c>
      <c r="P19" s="96">
        <f t="shared" si="1"/>
        <v>0.45785218324760019</v>
      </c>
      <c r="Q19" s="96">
        <f t="shared" si="1"/>
        <v>5.1901893490631158E-2</v>
      </c>
      <c r="R19" s="452"/>
      <c r="S19" s="453"/>
    </row>
    <row r="24" spans="1:19">
      <c r="Q24" s="6"/>
    </row>
  </sheetData>
  <mergeCells count="2">
    <mergeCell ref="A2:S2"/>
    <mergeCell ref="R18:S19"/>
  </mergeCells>
  <phoneticPr fontId="9" type="noConversion"/>
  <printOptions horizontalCentered="1"/>
  <pageMargins left="0.78740157480314965" right="0.19685039370078741" top="0.39370078740157483" bottom="0.51181102362204722" header="0.51181102362204722" footer="0.51181102362204722"/>
  <pageSetup paperSize="9" scale="9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28"/>
  <sheetViews>
    <sheetView workbookViewId="0">
      <selection activeCell="D6" sqref="D6:E6"/>
    </sheetView>
  </sheetViews>
  <sheetFormatPr baseColWidth="10" defaultRowHeight="12.75"/>
  <cols>
    <col min="1" max="2" width="10.28515625" style="70" customWidth="1"/>
    <col min="3" max="3" width="11.140625" style="70" bestFit="1" customWidth="1"/>
    <col min="4" max="4" width="6.140625" style="70" customWidth="1"/>
    <col min="5" max="5" width="9.28515625" style="70" customWidth="1"/>
    <col min="6" max="6" width="10.140625" style="70" customWidth="1"/>
    <col min="7" max="7" width="11" style="15" customWidth="1"/>
    <col min="8" max="8" width="10.42578125" style="70" bestFit="1" customWidth="1"/>
    <col min="9" max="9" width="11.42578125" style="70" customWidth="1"/>
    <col min="10" max="10" width="12" style="70" customWidth="1"/>
    <col min="11" max="11" width="11.85546875" style="70" customWidth="1"/>
    <col min="12" max="12" width="13" style="70" customWidth="1"/>
    <col min="13" max="16384" width="11.42578125" style="70"/>
  </cols>
  <sheetData>
    <row r="1" spans="1:13" ht="15.75">
      <c r="A1" s="460" t="s">
        <v>275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  <c r="M1" s="460"/>
    </row>
    <row r="2" spans="1:13" ht="13.5" thickBot="1"/>
    <row r="3" spans="1:13">
      <c r="A3" s="461" t="s">
        <v>253</v>
      </c>
      <c r="B3" s="464" t="s">
        <v>254</v>
      </c>
      <c r="C3" s="465"/>
      <c r="D3" s="465"/>
      <c r="E3" s="466"/>
      <c r="F3" s="467" t="s">
        <v>255</v>
      </c>
      <c r="G3" s="465"/>
      <c r="H3" s="465"/>
      <c r="I3" s="465"/>
      <c r="J3" s="465"/>
      <c r="K3" s="465"/>
      <c r="L3" s="465"/>
      <c r="M3" s="466"/>
    </row>
    <row r="4" spans="1:13" ht="38.25" customHeight="1">
      <c r="A4" s="462"/>
      <c r="B4" s="468" t="s">
        <v>256</v>
      </c>
      <c r="C4" s="469"/>
      <c r="D4" s="470" t="s">
        <v>257</v>
      </c>
      <c r="E4" s="471"/>
      <c r="F4" s="472" t="s">
        <v>265</v>
      </c>
      <c r="G4" s="473"/>
      <c r="H4" s="474" t="s">
        <v>266</v>
      </c>
      <c r="I4" s="475"/>
      <c r="J4" s="476" t="s">
        <v>264</v>
      </c>
      <c r="K4" s="477"/>
      <c r="L4" s="478" t="s">
        <v>268</v>
      </c>
      <c r="M4" s="479"/>
    </row>
    <row r="5" spans="1:13" ht="34.5" customHeight="1" thickBot="1">
      <c r="A5" s="463"/>
      <c r="B5" s="285" t="s">
        <v>169</v>
      </c>
      <c r="C5" s="286" t="s">
        <v>170</v>
      </c>
      <c r="D5" s="480" t="s">
        <v>170</v>
      </c>
      <c r="E5" s="481"/>
      <c r="F5" s="284" t="s">
        <v>267</v>
      </c>
      <c r="G5" s="286" t="s">
        <v>258</v>
      </c>
      <c r="H5" s="284" t="s">
        <v>267</v>
      </c>
      <c r="I5" s="286" t="s">
        <v>258</v>
      </c>
      <c r="J5" s="286" t="s">
        <v>259</v>
      </c>
      <c r="K5" s="286" t="s">
        <v>258</v>
      </c>
      <c r="L5" s="286" t="s">
        <v>259</v>
      </c>
      <c r="M5" s="287" t="s">
        <v>258</v>
      </c>
    </row>
    <row r="6" spans="1:13" ht="13.5" customHeight="1">
      <c r="A6" s="313">
        <v>42370</v>
      </c>
      <c r="B6" s="259">
        <v>61409</v>
      </c>
      <c r="C6" s="260">
        <v>575371</v>
      </c>
      <c r="D6" s="486">
        <v>9069</v>
      </c>
      <c r="E6" s="487"/>
      <c r="F6" s="261">
        <v>1147</v>
      </c>
      <c r="G6" s="262">
        <v>467</v>
      </c>
      <c r="H6" s="262">
        <v>1127</v>
      </c>
      <c r="I6" s="262">
        <v>544</v>
      </c>
      <c r="J6" s="262">
        <v>1396</v>
      </c>
      <c r="K6" s="262">
        <v>336</v>
      </c>
      <c r="L6" s="317">
        <v>1159</v>
      </c>
      <c r="M6" s="318">
        <v>269</v>
      </c>
    </row>
    <row r="7" spans="1:13" ht="13.5" customHeight="1">
      <c r="A7" s="313">
        <v>42401</v>
      </c>
      <c r="B7" s="263">
        <v>59980</v>
      </c>
      <c r="C7" s="264">
        <v>586490</v>
      </c>
      <c r="D7" s="488">
        <v>8247</v>
      </c>
      <c r="E7" s="489"/>
      <c r="F7" s="265">
        <v>1123</v>
      </c>
      <c r="G7" s="130">
        <v>419</v>
      </c>
      <c r="H7" s="130">
        <v>1224</v>
      </c>
      <c r="I7" s="130">
        <v>586</v>
      </c>
      <c r="J7" s="130">
        <v>1161</v>
      </c>
      <c r="K7" s="130">
        <v>362</v>
      </c>
      <c r="L7" s="319">
        <v>1590</v>
      </c>
      <c r="M7" s="320">
        <v>356</v>
      </c>
    </row>
    <row r="8" spans="1:13" ht="13.5" customHeight="1">
      <c r="A8" s="313">
        <v>42430</v>
      </c>
      <c r="B8" s="263">
        <v>62377</v>
      </c>
      <c r="C8" s="264">
        <v>556585</v>
      </c>
      <c r="D8" s="488">
        <v>7900</v>
      </c>
      <c r="E8" s="489"/>
      <c r="F8" s="266">
        <v>1125</v>
      </c>
      <c r="G8" s="130">
        <v>398</v>
      </c>
      <c r="H8" s="130">
        <v>1220</v>
      </c>
      <c r="I8" s="130">
        <v>589</v>
      </c>
      <c r="J8" s="130">
        <v>971</v>
      </c>
      <c r="K8" s="130">
        <v>317</v>
      </c>
      <c r="L8" s="319">
        <v>1373</v>
      </c>
      <c r="M8" s="320">
        <v>288</v>
      </c>
    </row>
    <row r="9" spans="1:13" ht="15.75" customHeight="1">
      <c r="A9" s="314" t="s">
        <v>260</v>
      </c>
      <c r="B9" s="270">
        <v>183766</v>
      </c>
      <c r="C9" s="268">
        <v>1718446</v>
      </c>
      <c r="D9" s="458">
        <v>25216</v>
      </c>
      <c r="E9" s="459"/>
      <c r="F9" s="267">
        <v>3395</v>
      </c>
      <c r="G9" s="268">
        <v>824</v>
      </c>
      <c r="H9" s="268">
        <v>3571</v>
      </c>
      <c r="I9" s="268">
        <v>1094</v>
      </c>
      <c r="J9" s="268">
        <v>3528</v>
      </c>
      <c r="K9" s="268">
        <v>866</v>
      </c>
      <c r="L9" s="268">
        <v>4122</v>
      </c>
      <c r="M9" s="271">
        <v>643</v>
      </c>
    </row>
    <row r="10" spans="1:13" ht="13.5" customHeight="1">
      <c r="A10" s="315">
        <v>42461</v>
      </c>
      <c r="B10" s="263">
        <v>59520</v>
      </c>
      <c r="C10" s="264">
        <v>523203</v>
      </c>
      <c r="D10" s="490">
        <v>5187</v>
      </c>
      <c r="E10" s="491"/>
      <c r="F10" s="265">
        <v>1208</v>
      </c>
      <c r="G10" s="130">
        <v>460</v>
      </c>
      <c r="H10" s="130">
        <v>1094</v>
      </c>
      <c r="I10" s="130">
        <v>552</v>
      </c>
      <c r="J10" s="130">
        <v>1534</v>
      </c>
      <c r="K10" s="130">
        <v>265</v>
      </c>
      <c r="L10" s="321">
        <v>964</v>
      </c>
      <c r="M10" s="322">
        <v>236</v>
      </c>
    </row>
    <row r="11" spans="1:13" ht="13.5" customHeight="1">
      <c r="A11" s="315">
        <v>42491</v>
      </c>
      <c r="B11" s="263">
        <v>57256</v>
      </c>
      <c r="C11" s="264">
        <v>466274</v>
      </c>
      <c r="D11" s="482">
        <v>8417</v>
      </c>
      <c r="E11" s="483"/>
      <c r="F11" s="265">
        <v>1127</v>
      </c>
      <c r="G11" s="130">
        <v>408</v>
      </c>
      <c r="H11" s="130">
        <v>1143</v>
      </c>
      <c r="I11" s="130">
        <v>570</v>
      </c>
      <c r="J11" s="130">
        <v>1121</v>
      </c>
      <c r="K11" s="130">
        <v>266</v>
      </c>
      <c r="L11" s="130">
        <v>1206</v>
      </c>
      <c r="M11" s="269">
        <v>287</v>
      </c>
    </row>
    <row r="12" spans="1:13" ht="13.5" customHeight="1">
      <c r="A12" s="315">
        <v>42522</v>
      </c>
      <c r="B12" s="263">
        <v>54159</v>
      </c>
      <c r="C12" s="264">
        <v>435580</v>
      </c>
      <c r="D12" s="484">
        <v>6184</v>
      </c>
      <c r="E12" s="485"/>
      <c r="F12" s="265">
        <v>1124</v>
      </c>
      <c r="G12" s="130">
        <v>411</v>
      </c>
      <c r="H12" s="130">
        <v>926</v>
      </c>
      <c r="I12" s="130">
        <v>458</v>
      </c>
      <c r="J12" s="130">
        <v>811</v>
      </c>
      <c r="K12" s="130">
        <v>248</v>
      </c>
      <c r="L12" s="130">
        <v>1058</v>
      </c>
      <c r="M12" s="269">
        <v>236</v>
      </c>
    </row>
    <row r="13" spans="1:13" ht="15.75" customHeight="1">
      <c r="A13" s="314" t="s">
        <v>261</v>
      </c>
      <c r="B13" s="270">
        <v>170935</v>
      </c>
      <c r="C13" s="268">
        <v>1425057</v>
      </c>
      <c r="D13" s="458">
        <v>19788</v>
      </c>
      <c r="E13" s="459"/>
      <c r="F13" s="267">
        <v>3459</v>
      </c>
      <c r="G13" s="268">
        <v>833</v>
      </c>
      <c r="H13" s="268">
        <v>3163</v>
      </c>
      <c r="I13" s="268">
        <v>1005</v>
      </c>
      <c r="J13" s="268">
        <v>3466</v>
      </c>
      <c r="K13" s="268">
        <v>648</v>
      </c>
      <c r="L13" s="268">
        <v>3228</v>
      </c>
      <c r="M13" s="271">
        <v>524</v>
      </c>
    </row>
    <row r="14" spans="1:13" ht="13.5" customHeight="1">
      <c r="A14" s="315">
        <v>42552</v>
      </c>
      <c r="B14" s="163">
        <v>49097</v>
      </c>
      <c r="C14" s="130">
        <v>425464</v>
      </c>
      <c r="D14" s="484">
        <v>7252</v>
      </c>
      <c r="E14" s="485"/>
      <c r="F14" s="265">
        <v>1417</v>
      </c>
      <c r="G14" s="130">
        <v>473</v>
      </c>
      <c r="H14" s="130">
        <v>1038</v>
      </c>
      <c r="I14" s="130">
        <v>497</v>
      </c>
      <c r="J14" s="130">
        <v>834</v>
      </c>
      <c r="K14" s="130">
        <v>208</v>
      </c>
      <c r="L14" s="130">
        <v>1171</v>
      </c>
      <c r="M14" s="269">
        <v>258</v>
      </c>
    </row>
    <row r="15" spans="1:13" ht="13.5" customHeight="1">
      <c r="A15" s="315">
        <v>42583</v>
      </c>
      <c r="B15" s="163">
        <v>40554</v>
      </c>
      <c r="C15" s="130">
        <v>345388</v>
      </c>
      <c r="D15" s="484">
        <v>4290</v>
      </c>
      <c r="E15" s="485"/>
      <c r="F15" s="265">
        <v>1146</v>
      </c>
      <c r="G15" s="130">
        <v>426</v>
      </c>
      <c r="H15" s="130">
        <v>1004</v>
      </c>
      <c r="I15" s="130">
        <v>460</v>
      </c>
      <c r="J15" s="130">
        <v>765</v>
      </c>
      <c r="K15" s="130">
        <v>203</v>
      </c>
      <c r="L15" s="130">
        <v>1269</v>
      </c>
      <c r="M15" s="269">
        <v>252</v>
      </c>
    </row>
    <row r="16" spans="1:13" ht="13.5" customHeight="1">
      <c r="A16" s="315">
        <v>42614</v>
      </c>
      <c r="B16" s="163">
        <v>61661</v>
      </c>
      <c r="C16" s="130">
        <v>521423</v>
      </c>
      <c r="D16" s="484">
        <v>7078</v>
      </c>
      <c r="E16" s="485"/>
      <c r="F16" s="265">
        <v>1228</v>
      </c>
      <c r="G16" s="130">
        <v>478</v>
      </c>
      <c r="H16" s="130">
        <v>1004</v>
      </c>
      <c r="I16" s="130">
        <v>497</v>
      </c>
      <c r="J16" s="130">
        <v>1588</v>
      </c>
      <c r="K16" s="130">
        <v>374</v>
      </c>
      <c r="L16" s="130">
        <v>1470</v>
      </c>
      <c r="M16" s="269">
        <v>305</v>
      </c>
    </row>
    <row r="17" spans="1:13" ht="15.75" customHeight="1">
      <c r="A17" s="314" t="s">
        <v>262</v>
      </c>
      <c r="B17" s="270">
        <v>151312</v>
      </c>
      <c r="C17" s="268">
        <v>1292275</v>
      </c>
      <c r="D17" s="458">
        <v>18620</v>
      </c>
      <c r="E17" s="459"/>
      <c r="F17" s="267">
        <v>3791</v>
      </c>
      <c r="G17" s="268">
        <v>903</v>
      </c>
      <c r="H17" s="268">
        <v>3046</v>
      </c>
      <c r="I17" s="268">
        <v>958</v>
      </c>
      <c r="J17" s="268">
        <v>3187</v>
      </c>
      <c r="K17" s="268">
        <v>688</v>
      </c>
      <c r="L17" s="268">
        <v>3910</v>
      </c>
      <c r="M17" s="271">
        <v>554</v>
      </c>
    </row>
    <row r="18" spans="1:13" ht="13.5" customHeight="1">
      <c r="A18" s="315">
        <v>42644</v>
      </c>
      <c r="B18" s="163">
        <v>69471</v>
      </c>
      <c r="C18" s="130">
        <v>593516</v>
      </c>
      <c r="D18" s="484">
        <v>7242</v>
      </c>
      <c r="E18" s="485"/>
      <c r="F18" s="265">
        <v>1451</v>
      </c>
      <c r="G18" s="130">
        <v>503</v>
      </c>
      <c r="H18" s="130">
        <v>1323</v>
      </c>
      <c r="I18" s="130">
        <v>640</v>
      </c>
      <c r="J18" s="130">
        <v>1425</v>
      </c>
      <c r="K18" s="130">
        <v>291</v>
      </c>
      <c r="L18" s="130">
        <v>1633</v>
      </c>
      <c r="M18" s="269">
        <v>331</v>
      </c>
    </row>
    <row r="19" spans="1:13" ht="13.5" customHeight="1">
      <c r="A19" s="315">
        <v>42675</v>
      </c>
      <c r="B19" s="163">
        <v>67331</v>
      </c>
      <c r="C19" s="130">
        <v>587665</v>
      </c>
      <c r="D19" s="484">
        <v>7835</v>
      </c>
      <c r="E19" s="485"/>
      <c r="F19" s="265">
        <v>1472</v>
      </c>
      <c r="G19" s="130">
        <v>506</v>
      </c>
      <c r="H19" s="130">
        <v>1112</v>
      </c>
      <c r="I19" s="130">
        <v>561</v>
      </c>
      <c r="J19" s="130">
        <v>1663</v>
      </c>
      <c r="K19" s="130">
        <v>319</v>
      </c>
      <c r="L19" s="130">
        <v>1608</v>
      </c>
      <c r="M19" s="269">
        <v>341</v>
      </c>
    </row>
    <row r="20" spans="1:13" ht="13.5" customHeight="1">
      <c r="A20" s="315">
        <v>42705</v>
      </c>
      <c r="B20" s="163">
        <v>65060</v>
      </c>
      <c r="C20" s="130">
        <v>527907</v>
      </c>
      <c r="D20" s="484">
        <v>9235</v>
      </c>
      <c r="E20" s="485"/>
      <c r="F20" s="265">
        <v>1557</v>
      </c>
      <c r="G20" s="130">
        <v>531</v>
      </c>
      <c r="H20" s="130">
        <v>1347</v>
      </c>
      <c r="I20" s="130">
        <v>613</v>
      </c>
      <c r="J20" s="130">
        <v>1586</v>
      </c>
      <c r="K20" s="130">
        <v>295</v>
      </c>
      <c r="L20" s="130">
        <v>2000</v>
      </c>
      <c r="M20" s="269">
        <v>304</v>
      </c>
    </row>
    <row r="21" spans="1:13" ht="15.75" customHeight="1" thickBot="1">
      <c r="A21" s="316" t="s">
        <v>263</v>
      </c>
      <c r="B21" s="272">
        <v>201862</v>
      </c>
      <c r="C21" s="273">
        <v>1709088</v>
      </c>
      <c r="D21" s="494">
        <v>24312</v>
      </c>
      <c r="E21" s="495"/>
      <c r="F21" s="274">
        <v>4480</v>
      </c>
      <c r="G21" s="273">
        <v>934</v>
      </c>
      <c r="H21" s="273">
        <v>3782</v>
      </c>
      <c r="I21" s="273">
        <v>1210</v>
      </c>
      <c r="J21" s="273">
        <v>4674</v>
      </c>
      <c r="K21" s="273">
        <v>720</v>
      </c>
      <c r="L21" s="273">
        <v>5241</v>
      </c>
      <c r="M21" s="275">
        <v>648</v>
      </c>
    </row>
    <row r="22" spans="1:13" ht="21.75" customHeight="1" thickBot="1">
      <c r="A22" s="276" t="s">
        <v>273</v>
      </c>
      <c r="B22" s="277" t="s">
        <v>294</v>
      </c>
      <c r="C22" s="278" t="s">
        <v>295</v>
      </c>
      <c r="D22" s="496">
        <v>87936</v>
      </c>
      <c r="E22" s="497"/>
      <c r="F22" s="279">
        <v>15125</v>
      </c>
      <c r="G22" s="279">
        <v>2267</v>
      </c>
      <c r="H22" s="280">
        <v>13562</v>
      </c>
      <c r="I22" s="280">
        <v>2446</v>
      </c>
      <c r="J22" s="281">
        <v>14855</v>
      </c>
      <c r="K22" s="281">
        <v>1768</v>
      </c>
      <c r="L22" s="282">
        <v>16501</v>
      </c>
      <c r="M22" s="283">
        <v>1518</v>
      </c>
    </row>
    <row r="23" spans="1:13" ht="13.5" thickBot="1">
      <c r="K23" s="15"/>
      <c r="L23" s="146"/>
    </row>
    <row r="24" spans="1:13" ht="13.5" thickBot="1">
      <c r="A24" s="306" t="s">
        <v>236</v>
      </c>
      <c r="B24" s="307">
        <v>720004</v>
      </c>
      <c r="C24" s="308">
        <v>6216488</v>
      </c>
      <c r="D24" s="492" t="s">
        <v>291</v>
      </c>
      <c r="E24" s="493"/>
      <c r="F24" s="309">
        <v>8202</v>
      </c>
      <c r="G24" s="309">
        <v>2392</v>
      </c>
      <c r="H24" s="310">
        <v>9375</v>
      </c>
      <c r="I24" s="310">
        <v>2971</v>
      </c>
      <c r="J24" s="311">
        <v>11042</v>
      </c>
      <c r="K24" s="311">
        <v>2485</v>
      </c>
      <c r="L24" s="323" t="s">
        <v>293</v>
      </c>
      <c r="M24" s="312">
        <v>1144</v>
      </c>
    </row>
    <row r="25" spans="1:13" ht="12.75" customHeight="1">
      <c r="D25" s="454" t="s">
        <v>292</v>
      </c>
      <c r="E25" s="454"/>
      <c r="K25" s="15"/>
      <c r="L25" s="456" t="s">
        <v>292</v>
      </c>
      <c r="M25" s="456"/>
    </row>
    <row r="26" spans="1:13" ht="15">
      <c r="D26" s="455"/>
      <c r="E26" s="455"/>
      <c r="K26" s="147"/>
      <c r="L26" s="457"/>
      <c r="M26" s="457"/>
    </row>
    <row r="28" spans="1:13">
      <c r="A28" s="11" t="s">
        <v>316</v>
      </c>
    </row>
  </sheetData>
  <mergeCells count="31">
    <mergeCell ref="D6:E6"/>
    <mergeCell ref="D7:E7"/>
    <mergeCell ref="D8:E8"/>
    <mergeCell ref="D10:E10"/>
    <mergeCell ref="D24:E24"/>
    <mergeCell ref="D13:E13"/>
    <mergeCell ref="D19:E19"/>
    <mergeCell ref="D20:E20"/>
    <mergeCell ref="D21:E21"/>
    <mergeCell ref="D22:E22"/>
    <mergeCell ref="D14:E14"/>
    <mergeCell ref="D15:E15"/>
    <mergeCell ref="D16:E16"/>
    <mergeCell ref="D17:E17"/>
    <mergeCell ref="D18:E18"/>
    <mergeCell ref="D25:E26"/>
    <mergeCell ref="L25:M26"/>
    <mergeCell ref="D9:E9"/>
    <mergeCell ref="A1:M1"/>
    <mergeCell ref="A3:A5"/>
    <mergeCell ref="B3:E3"/>
    <mergeCell ref="F3:M3"/>
    <mergeCell ref="B4:C4"/>
    <mergeCell ref="D4:E4"/>
    <mergeCell ref="F4:G4"/>
    <mergeCell ref="H4:I4"/>
    <mergeCell ref="J4:K4"/>
    <mergeCell ref="L4:M4"/>
    <mergeCell ref="D5:E5"/>
    <mergeCell ref="D11:E11"/>
    <mergeCell ref="D12:E12"/>
  </mergeCells>
  <printOptions horizontalCentered="1"/>
  <pageMargins left="0.59055118110236227" right="0.19685039370078741" top="0.98425196850393704" bottom="0.98425196850393704" header="0.51181102362204722" footer="0.19685039370078741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34"/>
  <sheetViews>
    <sheetView zoomScaleNormal="100" workbookViewId="0">
      <selection activeCell="K21" sqref="K21"/>
    </sheetView>
  </sheetViews>
  <sheetFormatPr baseColWidth="10" defaultRowHeight="12.75"/>
  <cols>
    <col min="1" max="1" width="13.42578125" customWidth="1"/>
    <col min="2" max="16" width="6.85546875" customWidth="1"/>
    <col min="17" max="17" width="12" customWidth="1"/>
  </cols>
  <sheetData>
    <row r="1" spans="1:18" ht="15.75">
      <c r="A1" s="449" t="s">
        <v>277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  <c r="M1" s="449"/>
      <c r="N1" s="449"/>
      <c r="O1" s="449"/>
      <c r="P1" s="449"/>
      <c r="Q1" s="449"/>
    </row>
    <row r="2" spans="1:18" ht="13.5" thickBot="1"/>
    <row r="3" spans="1:18" ht="69" customHeight="1">
      <c r="A3" s="44"/>
      <c r="B3" s="45" t="s">
        <v>167</v>
      </c>
      <c r="C3" s="299" t="s">
        <v>166</v>
      </c>
      <c r="D3" s="45" t="s">
        <v>13</v>
      </c>
      <c r="E3" s="45" t="s">
        <v>62</v>
      </c>
      <c r="F3" s="45" t="s">
        <v>103</v>
      </c>
      <c r="G3" s="45" t="s">
        <v>159</v>
      </c>
      <c r="H3" s="45" t="s">
        <v>18</v>
      </c>
      <c r="I3" s="45" t="s">
        <v>165</v>
      </c>
      <c r="J3" s="45" t="s">
        <v>164</v>
      </c>
      <c r="K3" s="45" t="s">
        <v>163</v>
      </c>
      <c r="L3" s="45" t="s">
        <v>162</v>
      </c>
      <c r="M3" s="45" t="s">
        <v>23</v>
      </c>
      <c r="N3" s="45" t="s">
        <v>24</v>
      </c>
      <c r="O3" s="45" t="s">
        <v>161</v>
      </c>
      <c r="P3" s="45" t="s">
        <v>160</v>
      </c>
      <c r="Q3" s="161" t="s">
        <v>25</v>
      </c>
    </row>
    <row r="4" spans="1:18">
      <c r="A4" s="20" t="s">
        <v>1</v>
      </c>
      <c r="B4" s="5">
        <v>499</v>
      </c>
      <c r="C4" s="295">
        <v>106</v>
      </c>
      <c r="D4" s="5">
        <v>2232</v>
      </c>
      <c r="E4" s="5">
        <v>56</v>
      </c>
      <c r="F4" s="5">
        <v>501</v>
      </c>
      <c r="G4" s="5">
        <v>352</v>
      </c>
      <c r="H4" s="5">
        <v>265</v>
      </c>
      <c r="I4" s="5">
        <v>278</v>
      </c>
      <c r="J4" s="5">
        <v>123</v>
      </c>
      <c r="K4" s="5">
        <v>165</v>
      </c>
      <c r="L4" s="5">
        <v>588</v>
      </c>
      <c r="M4" s="5">
        <v>59</v>
      </c>
      <c r="N4" s="5">
        <v>61</v>
      </c>
      <c r="O4" s="5">
        <v>348</v>
      </c>
      <c r="P4" s="5">
        <v>602</v>
      </c>
      <c r="Q4" s="28">
        <v>6235</v>
      </c>
      <c r="R4" s="6"/>
    </row>
    <row r="5" spans="1:18">
      <c r="A5" s="20" t="s">
        <v>2</v>
      </c>
      <c r="B5" s="5">
        <v>574</v>
      </c>
      <c r="C5" s="295">
        <v>111</v>
      </c>
      <c r="D5" s="5">
        <v>2087</v>
      </c>
      <c r="E5" s="5">
        <v>32</v>
      </c>
      <c r="F5" s="5">
        <v>426</v>
      </c>
      <c r="G5" s="5">
        <v>405</v>
      </c>
      <c r="H5" s="5">
        <v>303</v>
      </c>
      <c r="I5" s="5">
        <v>297</v>
      </c>
      <c r="J5" s="5">
        <v>140</v>
      </c>
      <c r="K5" s="5">
        <v>269</v>
      </c>
      <c r="L5" s="5">
        <v>710</v>
      </c>
      <c r="M5" s="5">
        <v>61</v>
      </c>
      <c r="N5" s="5">
        <v>70</v>
      </c>
      <c r="O5" s="5">
        <v>376</v>
      </c>
      <c r="P5" s="5">
        <v>657</v>
      </c>
      <c r="Q5" s="28">
        <v>6518</v>
      </c>
      <c r="R5" s="6"/>
    </row>
    <row r="6" spans="1:18">
      <c r="A6" s="20" t="s">
        <v>3</v>
      </c>
      <c r="B6" s="5">
        <v>591</v>
      </c>
      <c r="C6" s="295">
        <v>103</v>
      </c>
      <c r="D6" s="5">
        <v>2033</v>
      </c>
      <c r="E6" s="5">
        <v>23</v>
      </c>
      <c r="F6" s="5">
        <v>429</v>
      </c>
      <c r="G6" s="5">
        <v>351</v>
      </c>
      <c r="H6" s="5">
        <v>243</v>
      </c>
      <c r="I6" s="5">
        <v>223</v>
      </c>
      <c r="J6" s="5">
        <v>124</v>
      </c>
      <c r="K6" s="5">
        <v>240</v>
      </c>
      <c r="L6" s="5">
        <v>639</v>
      </c>
      <c r="M6" s="5">
        <v>63</v>
      </c>
      <c r="N6" s="5">
        <v>78</v>
      </c>
      <c r="O6" s="5">
        <v>378</v>
      </c>
      <c r="P6" s="5">
        <v>564</v>
      </c>
      <c r="Q6" s="28">
        <v>6082</v>
      </c>
      <c r="R6" s="6"/>
    </row>
    <row r="7" spans="1:18">
      <c r="A7" s="20" t="s">
        <v>4</v>
      </c>
      <c r="B7" s="5">
        <v>533</v>
      </c>
      <c r="C7" s="295">
        <v>109</v>
      </c>
      <c r="D7" s="5">
        <v>1764</v>
      </c>
      <c r="E7" s="5">
        <v>42</v>
      </c>
      <c r="F7" s="5">
        <v>339</v>
      </c>
      <c r="G7" s="5">
        <v>293</v>
      </c>
      <c r="H7" s="5">
        <v>250</v>
      </c>
      <c r="I7" s="5">
        <v>265</v>
      </c>
      <c r="J7" s="5">
        <v>94</v>
      </c>
      <c r="K7" s="5">
        <v>210</v>
      </c>
      <c r="L7" s="5">
        <v>560</v>
      </c>
      <c r="M7" s="5">
        <v>46</v>
      </c>
      <c r="N7" s="5">
        <v>46</v>
      </c>
      <c r="O7" s="5">
        <v>333</v>
      </c>
      <c r="P7" s="5">
        <v>320</v>
      </c>
      <c r="Q7" s="28">
        <v>5204</v>
      </c>
      <c r="R7" s="6"/>
    </row>
    <row r="8" spans="1:18">
      <c r="A8" s="20" t="s">
        <v>5</v>
      </c>
      <c r="B8" s="5">
        <v>315</v>
      </c>
      <c r="C8" s="295">
        <v>66</v>
      </c>
      <c r="D8" s="5">
        <v>1168</v>
      </c>
      <c r="E8" s="5">
        <v>45</v>
      </c>
      <c r="F8" s="5">
        <v>218</v>
      </c>
      <c r="G8" s="5">
        <v>201</v>
      </c>
      <c r="H8" s="5">
        <v>168</v>
      </c>
      <c r="I8" s="5">
        <v>163</v>
      </c>
      <c r="J8" s="5">
        <v>87</v>
      </c>
      <c r="K8" s="5">
        <v>118</v>
      </c>
      <c r="L8" s="5">
        <v>351</v>
      </c>
      <c r="M8" s="5">
        <v>46</v>
      </c>
      <c r="N8" s="5">
        <v>53</v>
      </c>
      <c r="O8" s="5">
        <v>216</v>
      </c>
      <c r="P8" s="5">
        <v>195</v>
      </c>
      <c r="Q8" s="28">
        <v>3410</v>
      </c>
      <c r="R8" s="6"/>
    </row>
    <row r="9" spans="1:18">
      <c r="A9" s="20" t="s">
        <v>6</v>
      </c>
      <c r="B9" s="5">
        <v>356</v>
      </c>
      <c r="C9" s="295">
        <v>42</v>
      </c>
      <c r="D9" s="5">
        <v>1215</v>
      </c>
      <c r="E9" s="5">
        <v>7</v>
      </c>
      <c r="F9" s="5">
        <v>215</v>
      </c>
      <c r="G9" s="5">
        <v>205</v>
      </c>
      <c r="H9" s="5">
        <v>196</v>
      </c>
      <c r="I9" s="5">
        <v>168</v>
      </c>
      <c r="J9" s="5">
        <v>76</v>
      </c>
      <c r="K9" s="5">
        <v>113</v>
      </c>
      <c r="L9" s="5">
        <v>290</v>
      </c>
      <c r="M9" s="5">
        <v>44</v>
      </c>
      <c r="N9" s="5">
        <v>55</v>
      </c>
      <c r="O9" s="5">
        <v>183</v>
      </c>
      <c r="P9" s="5">
        <v>197</v>
      </c>
      <c r="Q9" s="28">
        <v>3362</v>
      </c>
      <c r="R9" s="6"/>
    </row>
    <row r="10" spans="1:18">
      <c r="A10" s="20" t="s">
        <v>7</v>
      </c>
      <c r="B10" s="5">
        <v>234</v>
      </c>
      <c r="C10" s="295">
        <v>4</v>
      </c>
      <c r="D10" s="5">
        <v>1278</v>
      </c>
      <c r="E10" s="5">
        <v>10</v>
      </c>
      <c r="F10" s="5">
        <v>244</v>
      </c>
      <c r="G10" s="5">
        <v>244</v>
      </c>
      <c r="H10" s="5">
        <v>156</v>
      </c>
      <c r="I10" s="5">
        <v>131</v>
      </c>
      <c r="J10" s="5">
        <v>76</v>
      </c>
      <c r="K10" s="5">
        <v>122</v>
      </c>
      <c r="L10" s="5">
        <v>256</v>
      </c>
      <c r="M10" s="5">
        <v>46</v>
      </c>
      <c r="N10" s="5">
        <v>54</v>
      </c>
      <c r="O10" s="5">
        <v>113</v>
      </c>
      <c r="P10" s="5">
        <v>125</v>
      </c>
      <c r="Q10" s="28">
        <v>3093</v>
      </c>
      <c r="R10" s="6"/>
    </row>
    <row r="11" spans="1:18">
      <c r="A11" s="20" t="s">
        <v>8</v>
      </c>
      <c r="B11" s="5">
        <v>513</v>
      </c>
      <c r="C11" s="295">
        <v>7</v>
      </c>
      <c r="D11" s="5">
        <v>1221</v>
      </c>
      <c r="E11" s="5">
        <v>80</v>
      </c>
      <c r="F11" s="5">
        <v>242</v>
      </c>
      <c r="G11" s="5">
        <v>164</v>
      </c>
      <c r="H11" s="5">
        <v>85</v>
      </c>
      <c r="I11" s="5">
        <v>161</v>
      </c>
      <c r="J11" s="5">
        <v>29</v>
      </c>
      <c r="K11" s="5">
        <v>94</v>
      </c>
      <c r="L11" s="5">
        <v>174</v>
      </c>
      <c r="M11" s="5">
        <v>33</v>
      </c>
      <c r="N11" s="5">
        <v>25</v>
      </c>
      <c r="O11" s="5">
        <v>34</v>
      </c>
      <c r="P11" s="5">
        <v>380</v>
      </c>
      <c r="Q11" s="28">
        <v>3242</v>
      </c>
      <c r="R11" s="6"/>
    </row>
    <row r="12" spans="1:18">
      <c r="A12" s="20" t="s">
        <v>9</v>
      </c>
      <c r="B12" s="5">
        <v>789</v>
      </c>
      <c r="C12" s="295">
        <v>1</v>
      </c>
      <c r="D12" s="5">
        <v>2723</v>
      </c>
      <c r="E12" s="5">
        <v>488</v>
      </c>
      <c r="F12" s="5">
        <v>572</v>
      </c>
      <c r="G12" s="5">
        <v>497</v>
      </c>
      <c r="H12" s="5">
        <v>380</v>
      </c>
      <c r="I12" s="5">
        <v>329</v>
      </c>
      <c r="J12" s="5">
        <v>158</v>
      </c>
      <c r="K12" s="5">
        <v>297</v>
      </c>
      <c r="L12" s="5">
        <v>730</v>
      </c>
      <c r="M12" s="5">
        <v>82</v>
      </c>
      <c r="N12" s="5">
        <v>127</v>
      </c>
      <c r="O12" s="5">
        <v>327</v>
      </c>
      <c r="P12" s="5">
        <v>1065</v>
      </c>
      <c r="Q12" s="28">
        <v>8565</v>
      </c>
      <c r="R12" s="6"/>
    </row>
    <row r="13" spans="1:18">
      <c r="A13" s="20" t="s">
        <v>10</v>
      </c>
      <c r="B13" s="5">
        <v>735</v>
      </c>
      <c r="C13" s="295">
        <v>12</v>
      </c>
      <c r="D13" s="5">
        <v>3105</v>
      </c>
      <c r="E13" s="5">
        <v>113</v>
      </c>
      <c r="F13" s="5">
        <v>654</v>
      </c>
      <c r="G13" s="5">
        <v>565</v>
      </c>
      <c r="H13" s="5">
        <v>400</v>
      </c>
      <c r="I13" s="5">
        <v>392</v>
      </c>
      <c r="J13" s="5">
        <v>153</v>
      </c>
      <c r="K13" s="5">
        <v>235</v>
      </c>
      <c r="L13" s="5">
        <v>863</v>
      </c>
      <c r="M13" s="5">
        <v>82</v>
      </c>
      <c r="N13" s="5">
        <v>76</v>
      </c>
      <c r="O13" s="5">
        <v>383</v>
      </c>
      <c r="P13" s="5">
        <v>884</v>
      </c>
      <c r="Q13" s="28">
        <v>8652</v>
      </c>
      <c r="R13" s="6"/>
    </row>
    <row r="14" spans="1:18">
      <c r="A14" s="20" t="s">
        <v>11</v>
      </c>
      <c r="B14" s="5">
        <v>607</v>
      </c>
      <c r="C14" s="295">
        <v>11</v>
      </c>
      <c r="D14" s="5">
        <v>2366</v>
      </c>
      <c r="E14" s="5">
        <v>69</v>
      </c>
      <c r="F14" s="5">
        <v>496</v>
      </c>
      <c r="G14" s="5">
        <v>449</v>
      </c>
      <c r="H14" s="5">
        <v>290</v>
      </c>
      <c r="I14" s="5">
        <v>303</v>
      </c>
      <c r="J14" s="5">
        <v>135</v>
      </c>
      <c r="K14" s="5">
        <v>198</v>
      </c>
      <c r="L14" s="5">
        <v>660</v>
      </c>
      <c r="M14" s="5">
        <v>77</v>
      </c>
      <c r="N14" s="5">
        <v>112</v>
      </c>
      <c r="O14" s="5">
        <v>436</v>
      </c>
      <c r="P14" s="5">
        <v>695</v>
      </c>
      <c r="Q14" s="28">
        <v>6904</v>
      </c>
      <c r="R14" s="6"/>
    </row>
    <row r="15" spans="1:18">
      <c r="A15" s="20" t="s">
        <v>12</v>
      </c>
      <c r="B15" s="5">
        <v>384</v>
      </c>
      <c r="C15" s="295">
        <v>10</v>
      </c>
      <c r="D15" s="5">
        <v>1769</v>
      </c>
      <c r="E15" s="5">
        <v>32</v>
      </c>
      <c r="F15" s="5">
        <v>336</v>
      </c>
      <c r="G15" s="5">
        <v>292</v>
      </c>
      <c r="H15" s="5">
        <v>217</v>
      </c>
      <c r="I15" s="5">
        <v>238</v>
      </c>
      <c r="J15" s="5">
        <v>80</v>
      </c>
      <c r="K15" s="5">
        <v>125</v>
      </c>
      <c r="L15" s="5">
        <v>544</v>
      </c>
      <c r="M15" s="5">
        <v>45</v>
      </c>
      <c r="N15" s="5">
        <v>60</v>
      </c>
      <c r="O15" s="5">
        <v>305</v>
      </c>
      <c r="P15" s="5">
        <v>476</v>
      </c>
      <c r="Q15" s="28">
        <v>4913</v>
      </c>
      <c r="R15" s="6"/>
    </row>
    <row r="16" spans="1:18" ht="13.5" thickBot="1">
      <c r="A16" s="162" t="s">
        <v>288</v>
      </c>
      <c r="B16" s="27">
        <v>5302</v>
      </c>
      <c r="C16" s="300">
        <v>279</v>
      </c>
      <c r="D16" s="27">
        <v>20101</v>
      </c>
      <c r="E16" s="27">
        <v>876</v>
      </c>
      <c r="F16" s="27">
        <v>4029</v>
      </c>
      <c r="G16" s="27">
        <v>3345</v>
      </c>
      <c r="H16" s="27">
        <v>2445</v>
      </c>
      <c r="I16" s="27">
        <v>2474</v>
      </c>
      <c r="J16" s="27">
        <v>1091</v>
      </c>
      <c r="K16" s="27">
        <v>1812</v>
      </c>
      <c r="L16" s="27">
        <v>5362</v>
      </c>
      <c r="M16" s="27">
        <v>571</v>
      </c>
      <c r="N16" s="27">
        <v>685</v>
      </c>
      <c r="O16" s="27">
        <v>2896</v>
      </c>
      <c r="P16" s="27">
        <v>5340</v>
      </c>
      <c r="Q16" s="26">
        <v>56608</v>
      </c>
      <c r="R16" s="6"/>
    </row>
    <row r="17" spans="1:18">
      <c r="A17" s="64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6"/>
    </row>
    <row r="19" spans="1:18" ht="18" customHeight="1">
      <c r="A19" s="498" t="s">
        <v>278</v>
      </c>
      <c r="B19" s="498"/>
      <c r="C19" s="498"/>
      <c r="D19" s="498"/>
      <c r="E19" s="498"/>
      <c r="F19" s="498"/>
      <c r="G19" s="498"/>
      <c r="H19" s="498"/>
      <c r="I19" s="498"/>
      <c r="J19" s="498"/>
      <c r="K19" s="498"/>
      <c r="L19" s="498"/>
      <c r="M19" s="498"/>
      <c r="N19" s="498"/>
      <c r="O19" s="498"/>
      <c r="P19" s="498"/>
      <c r="Q19" s="498"/>
    </row>
    <row r="20" spans="1:18" ht="7.5" customHeight="1" thickBot="1">
      <c r="A20" s="46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</row>
    <row r="21" spans="1:18" ht="69" customHeight="1">
      <c r="A21" s="44"/>
      <c r="B21" s="45" t="s">
        <v>167</v>
      </c>
      <c r="C21" s="299" t="s">
        <v>166</v>
      </c>
      <c r="D21" s="45" t="s">
        <v>13</v>
      </c>
      <c r="E21" s="45" t="s">
        <v>62</v>
      </c>
      <c r="F21" s="45" t="s">
        <v>103</v>
      </c>
      <c r="G21" s="45" t="s">
        <v>159</v>
      </c>
      <c r="H21" s="45" t="s">
        <v>18</v>
      </c>
      <c r="I21" s="45" t="s">
        <v>165</v>
      </c>
      <c r="J21" s="45" t="s">
        <v>164</v>
      </c>
      <c r="K21" s="45" t="s">
        <v>163</v>
      </c>
      <c r="L21" s="45" t="s">
        <v>162</v>
      </c>
      <c r="M21" s="45" t="s">
        <v>23</v>
      </c>
      <c r="N21" s="45" t="s">
        <v>24</v>
      </c>
      <c r="O21" s="45" t="s">
        <v>161</v>
      </c>
      <c r="P21" s="45" t="s">
        <v>160</v>
      </c>
      <c r="Q21" s="161" t="s">
        <v>136</v>
      </c>
    </row>
    <row r="22" spans="1:18">
      <c r="A22" s="20" t="s">
        <v>1</v>
      </c>
      <c r="B22" s="5">
        <v>2339</v>
      </c>
      <c r="C22" s="295">
        <v>3</v>
      </c>
      <c r="D22" s="5">
        <v>7713</v>
      </c>
      <c r="E22" s="5">
        <v>220</v>
      </c>
      <c r="F22" s="5">
        <v>2250</v>
      </c>
      <c r="G22" s="5">
        <v>1292</v>
      </c>
      <c r="H22" s="5">
        <v>1086</v>
      </c>
      <c r="I22" s="5">
        <v>1264</v>
      </c>
      <c r="J22" s="5">
        <v>464</v>
      </c>
      <c r="K22" s="5">
        <v>911</v>
      </c>
      <c r="L22" s="5">
        <v>1600</v>
      </c>
      <c r="M22" s="5">
        <v>269</v>
      </c>
      <c r="N22" s="5">
        <v>402</v>
      </c>
      <c r="O22" s="5">
        <v>1219</v>
      </c>
      <c r="P22" s="5">
        <v>2242</v>
      </c>
      <c r="Q22" s="28">
        <v>19602</v>
      </c>
    </row>
    <row r="23" spans="1:18">
      <c r="A23" s="20" t="s">
        <v>2</v>
      </c>
      <c r="B23" s="5">
        <v>2432</v>
      </c>
      <c r="C23" s="295">
        <v>4</v>
      </c>
      <c r="D23" s="5">
        <v>7823</v>
      </c>
      <c r="E23" s="5">
        <v>178</v>
      </c>
      <c r="F23" s="5">
        <v>2233</v>
      </c>
      <c r="G23" s="5">
        <v>1357</v>
      </c>
      <c r="H23" s="5">
        <v>1143</v>
      </c>
      <c r="I23" s="5">
        <v>1247</v>
      </c>
      <c r="J23" s="5">
        <v>478</v>
      </c>
      <c r="K23" s="5">
        <v>961</v>
      </c>
      <c r="L23" s="5">
        <v>1658</v>
      </c>
      <c r="M23" s="5">
        <v>298</v>
      </c>
      <c r="N23" s="5">
        <v>403</v>
      </c>
      <c r="O23" s="5">
        <v>1295</v>
      </c>
      <c r="P23" s="5">
        <v>2267</v>
      </c>
      <c r="Q23" s="28">
        <v>20162</v>
      </c>
    </row>
    <row r="24" spans="1:18">
      <c r="A24" s="20" t="s">
        <v>3</v>
      </c>
      <c r="B24" s="5">
        <v>2535</v>
      </c>
      <c r="C24" s="295">
        <v>3</v>
      </c>
      <c r="D24" s="5">
        <v>7991</v>
      </c>
      <c r="E24" s="5">
        <v>177</v>
      </c>
      <c r="F24" s="5">
        <v>2283</v>
      </c>
      <c r="G24" s="5">
        <v>1381</v>
      </c>
      <c r="H24" s="5">
        <v>1127</v>
      </c>
      <c r="I24" s="5">
        <v>1321</v>
      </c>
      <c r="J24" s="5">
        <v>532</v>
      </c>
      <c r="K24" s="5">
        <v>987</v>
      </c>
      <c r="L24" s="5">
        <v>1714</v>
      </c>
      <c r="M24" s="5">
        <v>309</v>
      </c>
      <c r="N24" s="5">
        <v>417</v>
      </c>
      <c r="O24" s="5">
        <v>1351</v>
      </c>
      <c r="P24" s="5">
        <v>2439</v>
      </c>
      <c r="Q24" s="28">
        <v>20561</v>
      </c>
    </row>
    <row r="25" spans="1:18">
      <c r="A25" s="20" t="s">
        <v>4</v>
      </c>
      <c r="B25" s="5">
        <v>2586</v>
      </c>
      <c r="C25" s="295">
        <v>0</v>
      </c>
      <c r="D25" s="5">
        <v>7686</v>
      </c>
      <c r="E25" s="5">
        <v>169</v>
      </c>
      <c r="F25" s="5">
        <v>2106</v>
      </c>
      <c r="G25" s="5">
        <v>1405</v>
      </c>
      <c r="H25" s="5">
        <v>1101</v>
      </c>
      <c r="I25" s="5">
        <v>1211</v>
      </c>
      <c r="J25" s="5">
        <v>488</v>
      </c>
      <c r="K25" s="5">
        <v>916</v>
      </c>
      <c r="L25" s="5">
        <v>1661</v>
      </c>
      <c r="M25" s="5">
        <v>299</v>
      </c>
      <c r="N25" s="5">
        <v>406</v>
      </c>
      <c r="O25" s="5">
        <v>1327</v>
      </c>
      <c r="P25" s="5">
        <v>2395</v>
      </c>
      <c r="Q25" s="28">
        <v>20080</v>
      </c>
    </row>
    <row r="26" spans="1:18">
      <c r="A26" s="20" t="s">
        <v>5</v>
      </c>
      <c r="B26" s="5">
        <v>2298</v>
      </c>
      <c r="C26" s="295">
        <v>0</v>
      </c>
      <c r="D26" s="5">
        <v>6665</v>
      </c>
      <c r="E26" s="5">
        <v>135</v>
      </c>
      <c r="F26" s="5">
        <v>1797</v>
      </c>
      <c r="G26" s="5">
        <v>1277</v>
      </c>
      <c r="H26" s="5">
        <v>970</v>
      </c>
      <c r="I26" s="5">
        <v>1125</v>
      </c>
      <c r="J26" s="5">
        <v>486</v>
      </c>
      <c r="K26" s="5">
        <v>854</v>
      </c>
      <c r="L26" s="5">
        <v>1545</v>
      </c>
      <c r="M26" s="5">
        <v>293</v>
      </c>
      <c r="N26" s="5">
        <v>389</v>
      </c>
      <c r="O26" s="5">
        <v>1212</v>
      </c>
      <c r="P26" s="5">
        <v>2141</v>
      </c>
      <c r="Q26" s="28">
        <v>18006</v>
      </c>
    </row>
    <row r="27" spans="1:18">
      <c r="A27" s="20" t="s">
        <v>6</v>
      </c>
      <c r="B27" s="5">
        <v>2261</v>
      </c>
      <c r="C27" s="295">
        <v>0</v>
      </c>
      <c r="D27" s="5">
        <v>6324</v>
      </c>
      <c r="E27" s="5">
        <v>82</v>
      </c>
      <c r="F27" s="5">
        <v>1699</v>
      </c>
      <c r="G27" s="5">
        <v>1182</v>
      </c>
      <c r="H27" s="5">
        <v>964</v>
      </c>
      <c r="I27" s="5">
        <v>1062</v>
      </c>
      <c r="J27" s="5">
        <v>468</v>
      </c>
      <c r="K27" s="5">
        <v>839</v>
      </c>
      <c r="L27" s="5">
        <v>1387</v>
      </c>
      <c r="M27" s="5">
        <v>287</v>
      </c>
      <c r="N27" s="5">
        <v>380</v>
      </c>
      <c r="O27" s="5">
        <v>1157</v>
      </c>
      <c r="P27" s="5">
        <v>2028</v>
      </c>
      <c r="Q27" s="28">
        <v>17221</v>
      </c>
    </row>
    <row r="28" spans="1:18">
      <c r="A28" s="20" t="s">
        <v>7</v>
      </c>
      <c r="B28" s="5">
        <v>1705</v>
      </c>
      <c r="C28" s="295">
        <v>65</v>
      </c>
      <c r="D28" s="5">
        <v>6019</v>
      </c>
      <c r="E28" s="5">
        <v>0</v>
      </c>
      <c r="F28" s="5">
        <v>1592</v>
      </c>
      <c r="G28" s="5">
        <v>1160</v>
      </c>
      <c r="H28" s="5">
        <v>925</v>
      </c>
      <c r="I28" s="5">
        <v>1062</v>
      </c>
      <c r="J28" s="5">
        <v>412</v>
      </c>
      <c r="K28" s="5">
        <v>813</v>
      </c>
      <c r="L28" s="5">
        <v>1179</v>
      </c>
      <c r="M28" s="5">
        <v>287</v>
      </c>
      <c r="N28" s="5">
        <v>369</v>
      </c>
      <c r="O28" s="5">
        <v>1020</v>
      </c>
      <c r="P28" s="5">
        <v>1347</v>
      </c>
      <c r="Q28" s="28">
        <v>15092</v>
      </c>
    </row>
    <row r="29" spans="1:18">
      <c r="A29" s="20" t="s">
        <v>8</v>
      </c>
      <c r="B29" s="5">
        <v>1920</v>
      </c>
      <c r="C29" s="295">
        <v>0</v>
      </c>
      <c r="D29" s="5">
        <v>4798</v>
      </c>
      <c r="E29" s="5">
        <v>149</v>
      </c>
      <c r="F29" s="5">
        <v>1196</v>
      </c>
      <c r="G29" s="5">
        <v>612</v>
      </c>
      <c r="H29" s="5">
        <v>468</v>
      </c>
      <c r="I29" s="5">
        <v>510</v>
      </c>
      <c r="J29" s="5">
        <v>222</v>
      </c>
      <c r="K29" s="5">
        <v>422</v>
      </c>
      <c r="L29" s="5">
        <v>625</v>
      </c>
      <c r="M29" s="5">
        <v>141</v>
      </c>
      <c r="N29" s="5">
        <v>198</v>
      </c>
      <c r="O29" s="5">
        <v>307</v>
      </c>
      <c r="P29" s="5">
        <v>1776</v>
      </c>
      <c r="Q29" s="28">
        <v>11576</v>
      </c>
    </row>
    <row r="30" spans="1:18">
      <c r="A30" s="20" t="s">
        <v>9</v>
      </c>
      <c r="B30" s="5">
        <v>2491</v>
      </c>
      <c r="C30" s="295">
        <v>0</v>
      </c>
      <c r="D30" s="5">
        <v>7114</v>
      </c>
      <c r="E30" s="5">
        <v>193</v>
      </c>
      <c r="F30" s="5">
        <v>1855</v>
      </c>
      <c r="G30" s="5">
        <v>1236</v>
      </c>
      <c r="H30" s="5">
        <v>1032</v>
      </c>
      <c r="I30" s="5">
        <v>1115</v>
      </c>
      <c r="J30" s="5">
        <v>477</v>
      </c>
      <c r="K30" s="5">
        <v>879</v>
      </c>
      <c r="L30" s="5">
        <v>1482</v>
      </c>
      <c r="M30" s="5">
        <v>309</v>
      </c>
      <c r="N30" s="5">
        <v>364</v>
      </c>
      <c r="O30" s="5">
        <v>1210</v>
      </c>
      <c r="P30" s="5">
        <v>2249</v>
      </c>
      <c r="Q30" s="28">
        <v>18814</v>
      </c>
    </row>
    <row r="31" spans="1:18">
      <c r="A31" s="20" t="s">
        <v>10</v>
      </c>
      <c r="B31" s="5">
        <v>2532</v>
      </c>
      <c r="C31" s="295">
        <v>0</v>
      </c>
      <c r="D31" s="5">
        <v>7715</v>
      </c>
      <c r="E31" s="5">
        <v>189</v>
      </c>
      <c r="F31" s="5">
        <v>1991</v>
      </c>
      <c r="G31" s="5">
        <v>1343</v>
      </c>
      <c r="H31" s="5">
        <v>1100</v>
      </c>
      <c r="I31" s="5">
        <v>1180</v>
      </c>
      <c r="J31" s="5">
        <v>496</v>
      </c>
      <c r="K31" s="5">
        <v>936</v>
      </c>
      <c r="L31" s="5">
        <v>1697</v>
      </c>
      <c r="M31" s="5">
        <v>317</v>
      </c>
      <c r="N31" s="5">
        <v>374</v>
      </c>
      <c r="O31" s="5">
        <v>1333</v>
      </c>
      <c r="P31" s="5">
        <v>2298</v>
      </c>
      <c r="Q31" s="28">
        <v>20115</v>
      </c>
    </row>
    <row r="32" spans="1:18">
      <c r="A32" s="20" t="s">
        <v>11</v>
      </c>
      <c r="B32" s="5">
        <v>2669</v>
      </c>
      <c r="C32" s="295">
        <v>0</v>
      </c>
      <c r="D32" s="5">
        <v>8147</v>
      </c>
      <c r="E32" s="5">
        <v>242</v>
      </c>
      <c r="F32" s="5">
        <v>2177</v>
      </c>
      <c r="G32" s="5">
        <v>1429</v>
      </c>
      <c r="H32" s="5">
        <v>1132</v>
      </c>
      <c r="I32" s="5">
        <v>1241</v>
      </c>
      <c r="J32" s="5">
        <v>504</v>
      </c>
      <c r="K32" s="5">
        <v>941</v>
      </c>
      <c r="L32" s="5">
        <v>1713</v>
      </c>
      <c r="M32" s="5">
        <v>305</v>
      </c>
      <c r="N32" s="5">
        <v>428</v>
      </c>
      <c r="O32" s="5">
        <v>1379</v>
      </c>
      <c r="P32" s="5">
        <v>2419</v>
      </c>
      <c r="Q32" s="28">
        <v>20949</v>
      </c>
    </row>
    <row r="33" spans="1:17">
      <c r="A33" s="20" t="s">
        <v>12</v>
      </c>
      <c r="B33" s="5">
        <v>2447</v>
      </c>
      <c r="C33" s="295">
        <v>0</v>
      </c>
      <c r="D33" s="5">
        <v>7121</v>
      </c>
      <c r="E33" s="5">
        <v>183</v>
      </c>
      <c r="F33" s="5">
        <v>2074</v>
      </c>
      <c r="G33" s="5">
        <v>1257</v>
      </c>
      <c r="H33" s="5">
        <v>1038</v>
      </c>
      <c r="I33" s="5">
        <v>1183</v>
      </c>
      <c r="J33" s="5">
        <v>392</v>
      </c>
      <c r="K33" s="5">
        <v>853</v>
      </c>
      <c r="L33" s="5">
        <v>1572</v>
      </c>
      <c r="M33" s="5">
        <v>317</v>
      </c>
      <c r="N33" s="5">
        <v>365</v>
      </c>
      <c r="O33" s="5">
        <v>1287</v>
      </c>
      <c r="P33" s="5">
        <v>2138</v>
      </c>
      <c r="Q33" s="28">
        <v>18878</v>
      </c>
    </row>
    <row r="34" spans="1:17" ht="13.5" thickBot="1">
      <c r="A34" s="162" t="s">
        <v>288</v>
      </c>
      <c r="B34" s="27">
        <v>6064</v>
      </c>
      <c r="C34" s="300">
        <v>7</v>
      </c>
      <c r="D34" s="27">
        <v>21673</v>
      </c>
      <c r="E34" s="27">
        <v>838</v>
      </c>
      <c r="F34" s="27">
        <v>6675</v>
      </c>
      <c r="G34" s="27">
        <v>3325</v>
      </c>
      <c r="H34" s="27">
        <v>2877</v>
      </c>
      <c r="I34" s="27">
        <v>4202</v>
      </c>
      <c r="J34" s="27">
        <v>1169</v>
      </c>
      <c r="K34" s="27">
        <v>2401</v>
      </c>
      <c r="L34" s="27">
        <v>5106</v>
      </c>
      <c r="M34" s="27">
        <v>929</v>
      </c>
      <c r="N34" s="27">
        <v>1172</v>
      </c>
      <c r="O34" s="27">
        <v>4077</v>
      </c>
      <c r="P34" s="27">
        <v>6510</v>
      </c>
      <c r="Q34" s="26">
        <v>44956</v>
      </c>
    </row>
  </sheetData>
  <mergeCells count="2">
    <mergeCell ref="A19:Q19"/>
    <mergeCell ref="A1:Q1"/>
  </mergeCells>
  <phoneticPr fontId="9" type="noConversion"/>
  <printOptions horizontalCentered="1"/>
  <pageMargins left="0.78740157480314965" right="0.19685039370078741" top="0.47244094488188981" bottom="0.19685039370078741" header="0.31496062992125984" footer="0.19685039370078741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39"/>
  <sheetViews>
    <sheetView topLeftCell="A13" workbookViewId="0">
      <selection activeCell="C39" sqref="C39"/>
    </sheetView>
  </sheetViews>
  <sheetFormatPr baseColWidth="10" defaultRowHeight="12.75"/>
  <cols>
    <col min="1" max="1" width="21.7109375" style="140" customWidth="1"/>
    <col min="2" max="2" width="9.42578125" style="140" customWidth="1"/>
    <col min="3" max="4" width="6.5703125" style="167" bestFit="1" customWidth="1"/>
    <col min="5" max="5" width="7.42578125" style="140" bestFit="1" customWidth="1"/>
    <col min="6" max="6" width="14.42578125" style="140" bestFit="1" customWidth="1"/>
    <col min="7" max="7" width="16.5703125" style="168" bestFit="1" customWidth="1"/>
    <col min="8" max="8" width="15.5703125" style="140" bestFit="1" customWidth="1"/>
    <col min="9" max="9" width="14.140625" style="140" bestFit="1" customWidth="1"/>
    <col min="10" max="10" width="13.7109375" style="168" bestFit="1" customWidth="1"/>
    <col min="11" max="11" width="8.7109375" style="168" customWidth="1"/>
    <col min="12" max="13" width="11.42578125" style="140"/>
    <col min="14" max="14" width="12.28515625" style="140" bestFit="1" customWidth="1"/>
    <col min="15" max="257" width="11.42578125" style="140"/>
    <col min="258" max="258" width="21.7109375" style="140" customWidth="1"/>
    <col min="259" max="260" width="9.140625" style="140" customWidth="1"/>
    <col min="261" max="261" width="10.5703125" style="140" customWidth="1"/>
    <col min="262" max="264" width="16.42578125" style="140" customWidth="1"/>
    <col min="265" max="265" width="15.28515625" style="140" customWidth="1"/>
    <col min="266" max="266" width="14.85546875" style="140" customWidth="1"/>
    <col min="267" max="267" width="8.7109375" style="140" customWidth="1"/>
    <col min="268" max="269" width="11.42578125" style="140"/>
    <col min="270" max="270" width="12.28515625" style="140" bestFit="1" customWidth="1"/>
    <col min="271" max="513" width="11.42578125" style="140"/>
    <col min="514" max="514" width="21.7109375" style="140" customWidth="1"/>
    <col min="515" max="516" width="9.140625" style="140" customWidth="1"/>
    <col min="517" max="517" width="10.5703125" style="140" customWidth="1"/>
    <col min="518" max="520" width="16.42578125" style="140" customWidth="1"/>
    <col min="521" max="521" width="15.28515625" style="140" customWidth="1"/>
    <col min="522" max="522" width="14.85546875" style="140" customWidth="1"/>
    <col min="523" max="523" width="8.7109375" style="140" customWidth="1"/>
    <col min="524" max="525" width="11.42578125" style="140"/>
    <col min="526" max="526" width="12.28515625" style="140" bestFit="1" customWidth="1"/>
    <col min="527" max="769" width="11.42578125" style="140"/>
    <col min="770" max="770" width="21.7109375" style="140" customWidth="1"/>
    <col min="771" max="772" width="9.140625" style="140" customWidth="1"/>
    <col min="773" max="773" width="10.5703125" style="140" customWidth="1"/>
    <col min="774" max="776" width="16.42578125" style="140" customWidth="1"/>
    <col min="777" max="777" width="15.28515625" style="140" customWidth="1"/>
    <col min="778" max="778" width="14.85546875" style="140" customWidth="1"/>
    <col min="779" max="779" width="8.7109375" style="140" customWidth="1"/>
    <col min="780" max="781" width="11.42578125" style="140"/>
    <col min="782" max="782" width="12.28515625" style="140" bestFit="1" customWidth="1"/>
    <col min="783" max="1025" width="11.42578125" style="140"/>
    <col min="1026" max="1026" width="21.7109375" style="140" customWidth="1"/>
    <col min="1027" max="1028" width="9.140625" style="140" customWidth="1"/>
    <col min="1029" max="1029" width="10.5703125" style="140" customWidth="1"/>
    <col min="1030" max="1032" width="16.42578125" style="140" customWidth="1"/>
    <col min="1033" max="1033" width="15.28515625" style="140" customWidth="1"/>
    <col min="1034" max="1034" width="14.85546875" style="140" customWidth="1"/>
    <col min="1035" max="1035" width="8.7109375" style="140" customWidth="1"/>
    <col min="1036" max="1037" width="11.42578125" style="140"/>
    <col min="1038" max="1038" width="12.28515625" style="140" bestFit="1" customWidth="1"/>
    <col min="1039" max="1281" width="11.42578125" style="140"/>
    <col min="1282" max="1282" width="21.7109375" style="140" customWidth="1"/>
    <col min="1283" max="1284" width="9.140625" style="140" customWidth="1"/>
    <col min="1285" max="1285" width="10.5703125" style="140" customWidth="1"/>
    <col min="1286" max="1288" width="16.42578125" style="140" customWidth="1"/>
    <col min="1289" max="1289" width="15.28515625" style="140" customWidth="1"/>
    <col min="1290" max="1290" width="14.85546875" style="140" customWidth="1"/>
    <col min="1291" max="1291" width="8.7109375" style="140" customWidth="1"/>
    <col min="1292" max="1293" width="11.42578125" style="140"/>
    <col min="1294" max="1294" width="12.28515625" style="140" bestFit="1" customWidth="1"/>
    <col min="1295" max="1537" width="11.42578125" style="140"/>
    <col min="1538" max="1538" width="21.7109375" style="140" customWidth="1"/>
    <col min="1539" max="1540" width="9.140625" style="140" customWidth="1"/>
    <col min="1541" max="1541" width="10.5703125" style="140" customWidth="1"/>
    <col min="1542" max="1544" width="16.42578125" style="140" customWidth="1"/>
    <col min="1545" max="1545" width="15.28515625" style="140" customWidth="1"/>
    <col min="1546" max="1546" width="14.85546875" style="140" customWidth="1"/>
    <col min="1547" max="1547" width="8.7109375" style="140" customWidth="1"/>
    <col min="1548" max="1549" width="11.42578125" style="140"/>
    <col min="1550" max="1550" width="12.28515625" style="140" bestFit="1" customWidth="1"/>
    <col min="1551" max="1793" width="11.42578125" style="140"/>
    <col min="1794" max="1794" width="21.7109375" style="140" customWidth="1"/>
    <col min="1795" max="1796" width="9.140625" style="140" customWidth="1"/>
    <col min="1797" max="1797" width="10.5703125" style="140" customWidth="1"/>
    <col min="1798" max="1800" width="16.42578125" style="140" customWidth="1"/>
    <col min="1801" max="1801" width="15.28515625" style="140" customWidth="1"/>
    <col min="1802" max="1802" width="14.85546875" style="140" customWidth="1"/>
    <col min="1803" max="1803" width="8.7109375" style="140" customWidth="1"/>
    <col min="1804" max="1805" width="11.42578125" style="140"/>
    <col min="1806" max="1806" width="12.28515625" style="140" bestFit="1" customWidth="1"/>
    <col min="1807" max="2049" width="11.42578125" style="140"/>
    <col min="2050" max="2050" width="21.7109375" style="140" customWidth="1"/>
    <col min="2051" max="2052" width="9.140625" style="140" customWidth="1"/>
    <col min="2053" max="2053" width="10.5703125" style="140" customWidth="1"/>
    <col min="2054" max="2056" width="16.42578125" style="140" customWidth="1"/>
    <col min="2057" max="2057" width="15.28515625" style="140" customWidth="1"/>
    <col min="2058" max="2058" width="14.85546875" style="140" customWidth="1"/>
    <col min="2059" max="2059" width="8.7109375" style="140" customWidth="1"/>
    <col min="2060" max="2061" width="11.42578125" style="140"/>
    <col min="2062" max="2062" width="12.28515625" style="140" bestFit="1" customWidth="1"/>
    <col min="2063" max="2305" width="11.42578125" style="140"/>
    <col min="2306" max="2306" width="21.7109375" style="140" customWidth="1"/>
    <col min="2307" max="2308" width="9.140625" style="140" customWidth="1"/>
    <col min="2309" max="2309" width="10.5703125" style="140" customWidth="1"/>
    <col min="2310" max="2312" width="16.42578125" style="140" customWidth="1"/>
    <col min="2313" max="2313" width="15.28515625" style="140" customWidth="1"/>
    <col min="2314" max="2314" width="14.85546875" style="140" customWidth="1"/>
    <col min="2315" max="2315" width="8.7109375" style="140" customWidth="1"/>
    <col min="2316" max="2317" width="11.42578125" style="140"/>
    <col min="2318" max="2318" width="12.28515625" style="140" bestFit="1" customWidth="1"/>
    <col min="2319" max="2561" width="11.42578125" style="140"/>
    <col min="2562" max="2562" width="21.7109375" style="140" customWidth="1"/>
    <col min="2563" max="2564" width="9.140625" style="140" customWidth="1"/>
    <col min="2565" max="2565" width="10.5703125" style="140" customWidth="1"/>
    <col min="2566" max="2568" width="16.42578125" style="140" customWidth="1"/>
    <col min="2569" max="2569" width="15.28515625" style="140" customWidth="1"/>
    <col min="2570" max="2570" width="14.85546875" style="140" customWidth="1"/>
    <col min="2571" max="2571" width="8.7109375" style="140" customWidth="1"/>
    <col min="2572" max="2573" width="11.42578125" style="140"/>
    <col min="2574" max="2574" width="12.28515625" style="140" bestFit="1" customWidth="1"/>
    <col min="2575" max="2817" width="11.42578125" style="140"/>
    <col min="2818" max="2818" width="21.7109375" style="140" customWidth="1"/>
    <col min="2819" max="2820" width="9.140625" style="140" customWidth="1"/>
    <col min="2821" max="2821" width="10.5703125" style="140" customWidth="1"/>
    <col min="2822" max="2824" width="16.42578125" style="140" customWidth="1"/>
    <col min="2825" max="2825" width="15.28515625" style="140" customWidth="1"/>
    <col min="2826" max="2826" width="14.85546875" style="140" customWidth="1"/>
    <col min="2827" max="2827" width="8.7109375" style="140" customWidth="1"/>
    <col min="2828" max="2829" width="11.42578125" style="140"/>
    <col min="2830" max="2830" width="12.28515625" style="140" bestFit="1" customWidth="1"/>
    <col min="2831" max="3073" width="11.42578125" style="140"/>
    <col min="3074" max="3074" width="21.7109375" style="140" customWidth="1"/>
    <col min="3075" max="3076" width="9.140625" style="140" customWidth="1"/>
    <col min="3077" max="3077" width="10.5703125" style="140" customWidth="1"/>
    <col min="3078" max="3080" width="16.42578125" style="140" customWidth="1"/>
    <col min="3081" max="3081" width="15.28515625" style="140" customWidth="1"/>
    <col min="3082" max="3082" width="14.85546875" style="140" customWidth="1"/>
    <col min="3083" max="3083" width="8.7109375" style="140" customWidth="1"/>
    <col min="3084" max="3085" width="11.42578125" style="140"/>
    <col min="3086" max="3086" width="12.28515625" style="140" bestFit="1" customWidth="1"/>
    <col min="3087" max="3329" width="11.42578125" style="140"/>
    <col min="3330" max="3330" width="21.7109375" style="140" customWidth="1"/>
    <col min="3331" max="3332" width="9.140625" style="140" customWidth="1"/>
    <col min="3333" max="3333" width="10.5703125" style="140" customWidth="1"/>
    <col min="3334" max="3336" width="16.42578125" style="140" customWidth="1"/>
    <col min="3337" max="3337" width="15.28515625" style="140" customWidth="1"/>
    <col min="3338" max="3338" width="14.85546875" style="140" customWidth="1"/>
    <col min="3339" max="3339" width="8.7109375" style="140" customWidth="1"/>
    <col min="3340" max="3341" width="11.42578125" style="140"/>
    <col min="3342" max="3342" width="12.28515625" style="140" bestFit="1" customWidth="1"/>
    <col min="3343" max="3585" width="11.42578125" style="140"/>
    <col min="3586" max="3586" width="21.7109375" style="140" customWidth="1"/>
    <col min="3587" max="3588" width="9.140625" style="140" customWidth="1"/>
    <col min="3589" max="3589" width="10.5703125" style="140" customWidth="1"/>
    <col min="3590" max="3592" width="16.42578125" style="140" customWidth="1"/>
    <col min="3593" max="3593" width="15.28515625" style="140" customWidth="1"/>
    <col min="3594" max="3594" width="14.85546875" style="140" customWidth="1"/>
    <col min="3595" max="3595" width="8.7109375" style="140" customWidth="1"/>
    <col min="3596" max="3597" width="11.42578125" style="140"/>
    <col min="3598" max="3598" width="12.28515625" style="140" bestFit="1" customWidth="1"/>
    <col min="3599" max="3841" width="11.42578125" style="140"/>
    <col min="3842" max="3842" width="21.7109375" style="140" customWidth="1"/>
    <col min="3843" max="3844" width="9.140625" style="140" customWidth="1"/>
    <col min="3845" max="3845" width="10.5703125" style="140" customWidth="1"/>
    <col min="3846" max="3848" width="16.42578125" style="140" customWidth="1"/>
    <col min="3849" max="3849" width="15.28515625" style="140" customWidth="1"/>
    <col min="3850" max="3850" width="14.85546875" style="140" customWidth="1"/>
    <col min="3851" max="3851" width="8.7109375" style="140" customWidth="1"/>
    <col min="3852" max="3853" width="11.42578125" style="140"/>
    <col min="3854" max="3854" width="12.28515625" style="140" bestFit="1" customWidth="1"/>
    <col min="3855" max="4097" width="11.42578125" style="140"/>
    <col min="4098" max="4098" width="21.7109375" style="140" customWidth="1"/>
    <col min="4099" max="4100" width="9.140625" style="140" customWidth="1"/>
    <col min="4101" max="4101" width="10.5703125" style="140" customWidth="1"/>
    <col min="4102" max="4104" width="16.42578125" style="140" customWidth="1"/>
    <col min="4105" max="4105" width="15.28515625" style="140" customWidth="1"/>
    <col min="4106" max="4106" width="14.85546875" style="140" customWidth="1"/>
    <col min="4107" max="4107" width="8.7109375" style="140" customWidth="1"/>
    <col min="4108" max="4109" width="11.42578125" style="140"/>
    <col min="4110" max="4110" width="12.28515625" style="140" bestFit="1" customWidth="1"/>
    <col min="4111" max="4353" width="11.42578125" style="140"/>
    <col min="4354" max="4354" width="21.7109375" style="140" customWidth="1"/>
    <col min="4355" max="4356" width="9.140625" style="140" customWidth="1"/>
    <col min="4357" max="4357" width="10.5703125" style="140" customWidth="1"/>
    <col min="4358" max="4360" width="16.42578125" style="140" customWidth="1"/>
    <col min="4361" max="4361" width="15.28515625" style="140" customWidth="1"/>
    <col min="4362" max="4362" width="14.85546875" style="140" customWidth="1"/>
    <col min="4363" max="4363" width="8.7109375" style="140" customWidth="1"/>
    <col min="4364" max="4365" width="11.42578125" style="140"/>
    <col min="4366" max="4366" width="12.28515625" style="140" bestFit="1" customWidth="1"/>
    <col min="4367" max="4609" width="11.42578125" style="140"/>
    <col min="4610" max="4610" width="21.7109375" style="140" customWidth="1"/>
    <col min="4611" max="4612" width="9.140625" style="140" customWidth="1"/>
    <col min="4613" max="4613" width="10.5703125" style="140" customWidth="1"/>
    <col min="4614" max="4616" width="16.42578125" style="140" customWidth="1"/>
    <col min="4617" max="4617" width="15.28515625" style="140" customWidth="1"/>
    <col min="4618" max="4618" width="14.85546875" style="140" customWidth="1"/>
    <col min="4619" max="4619" width="8.7109375" style="140" customWidth="1"/>
    <col min="4620" max="4621" width="11.42578125" style="140"/>
    <col min="4622" max="4622" width="12.28515625" style="140" bestFit="1" customWidth="1"/>
    <col min="4623" max="4865" width="11.42578125" style="140"/>
    <col min="4866" max="4866" width="21.7109375" style="140" customWidth="1"/>
    <col min="4867" max="4868" width="9.140625" style="140" customWidth="1"/>
    <col min="4869" max="4869" width="10.5703125" style="140" customWidth="1"/>
    <col min="4870" max="4872" width="16.42578125" style="140" customWidth="1"/>
    <col min="4873" max="4873" width="15.28515625" style="140" customWidth="1"/>
    <col min="4874" max="4874" width="14.85546875" style="140" customWidth="1"/>
    <col min="4875" max="4875" width="8.7109375" style="140" customWidth="1"/>
    <col min="4876" max="4877" width="11.42578125" style="140"/>
    <col min="4878" max="4878" width="12.28515625" style="140" bestFit="1" customWidth="1"/>
    <col min="4879" max="5121" width="11.42578125" style="140"/>
    <col min="5122" max="5122" width="21.7109375" style="140" customWidth="1"/>
    <col min="5123" max="5124" width="9.140625" style="140" customWidth="1"/>
    <col min="5125" max="5125" width="10.5703125" style="140" customWidth="1"/>
    <col min="5126" max="5128" width="16.42578125" style="140" customWidth="1"/>
    <col min="5129" max="5129" width="15.28515625" style="140" customWidth="1"/>
    <col min="5130" max="5130" width="14.85546875" style="140" customWidth="1"/>
    <col min="5131" max="5131" width="8.7109375" style="140" customWidth="1"/>
    <col min="5132" max="5133" width="11.42578125" style="140"/>
    <col min="5134" max="5134" width="12.28515625" style="140" bestFit="1" customWidth="1"/>
    <col min="5135" max="5377" width="11.42578125" style="140"/>
    <col min="5378" max="5378" width="21.7109375" style="140" customWidth="1"/>
    <col min="5379" max="5380" width="9.140625" style="140" customWidth="1"/>
    <col min="5381" max="5381" width="10.5703125" style="140" customWidth="1"/>
    <col min="5382" max="5384" width="16.42578125" style="140" customWidth="1"/>
    <col min="5385" max="5385" width="15.28515625" style="140" customWidth="1"/>
    <col min="5386" max="5386" width="14.85546875" style="140" customWidth="1"/>
    <col min="5387" max="5387" width="8.7109375" style="140" customWidth="1"/>
    <col min="5388" max="5389" width="11.42578125" style="140"/>
    <col min="5390" max="5390" width="12.28515625" style="140" bestFit="1" customWidth="1"/>
    <col min="5391" max="5633" width="11.42578125" style="140"/>
    <col min="5634" max="5634" width="21.7109375" style="140" customWidth="1"/>
    <col min="5635" max="5636" width="9.140625" style="140" customWidth="1"/>
    <col min="5637" max="5637" width="10.5703125" style="140" customWidth="1"/>
    <col min="5638" max="5640" width="16.42578125" style="140" customWidth="1"/>
    <col min="5641" max="5641" width="15.28515625" style="140" customWidth="1"/>
    <col min="5642" max="5642" width="14.85546875" style="140" customWidth="1"/>
    <col min="5643" max="5643" width="8.7109375" style="140" customWidth="1"/>
    <col min="5644" max="5645" width="11.42578125" style="140"/>
    <col min="5646" max="5646" width="12.28515625" style="140" bestFit="1" customWidth="1"/>
    <col min="5647" max="5889" width="11.42578125" style="140"/>
    <col min="5890" max="5890" width="21.7109375" style="140" customWidth="1"/>
    <col min="5891" max="5892" width="9.140625" style="140" customWidth="1"/>
    <col min="5893" max="5893" width="10.5703125" style="140" customWidth="1"/>
    <col min="5894" max="5896" width="16.42578125" style="140" customWidth="1"/>
    <col min="5897" max="5897" width="15.28515625" style="140" customWidth="1"/>
    <col min="5898" max="5898" width="14.85546875" style="140" customWidth="1"/>
    <col min="5899" max="5899" width="8.7109375" style="140" customWidth="1"/>
    <col min="5900" max="5901" width="11.42578125" style="140"/>
    <col min="5902" max="5902" width="12.28515625" style="140" bestFit="1" customWidth="1"/>
    <col min="5903" max="6145" width="11.42578125" style="140"/>
    <col min="6146" max="6146" width="21.7109375" style="140" customWidth="1"/>
    <col min="6147" max="6148" width="9.140625" style="140" customWidth="1"/>
    <col min="6149" max="6149" width="10.5703125" style="140" customWidth="1"/>
    <col min="6150" max="6152" width="16.42578125" style="140" customWidth="1"/>
    <col min="6153" max="6153" width="15.28515625" style="140" customWidth="1"/>
    <col min="6154" max="6154" width="14.85546875" style="140" customWidth="1"/>
    <col min="6155" max="6155" width="8.7109375" style="140" customWidth="1"/>
    <col min="6156" max="6157" width="11.42578125" style="140"/>
    <col min="6158" max="6158" width="12.28515625" style="140" bestFit="1" customWidth="1"/>
    <col min="6159" max="6401" width="11.42578125" style="140"/>
    <col min="6402" max="6402" width="21.7109375" style="140" customWidth="1"/>
    <col min="6403" max="6404" width="9.140625" style="140" customWidth="1"/>
    <col min="6405" max="6405" width="10.5703125" style="140" customWidth="1"/>
    <col min="6406" max="6408" width="16.42578125" style="140" customWidth="1"/>
    <col min="6409" max="6409" width="15.28515625" style="140" customWidth="1"/>
    <col min="6410" max="6410" width="14.85546875" style="140" customWidth="1"/>
    <col min="6411" max="6411" width="8.7109375" style="140" customWidth="1"/>
    <col min="6412" max="6413" width="11.42578125" style="140"/>
    <col min="6414" max="6414" width="12.28515625" style="140" bestFit="1" customWidth="1"/>
    <col min="6415" max="6657" width="11.42578125" style="140"/>
    <col min="6658" max="6658" width="21.7109375" style="140" customWidth="1"/>
    <col min="6659" max="6660" width="9.140625" style="140" customWidth="1"/>
    <col min="6661" max="6661" width="10.5703125" style="140" customWidth="1"/>
    <col min="6662" max="6664" width="16.42578125" style="140" customWidth="1"/>
    <col min="6665" max="6665" width="15.28515625" style="140" customWidth="1"/>
    <col min="6666" max="6666" width="14.85546875" style="140" customWidth="1"/>
    <col min="6667" max="6667" width="8.7109375" style="140" customWidth="1"/>
    <col min="6668" max="6669" width="11.42578125" style="140"/>
    <col min="6670" max="6670" width="12.28515625" style="140" bestFit="1" customWidth="1"/>
    <col min="6671" max="6913" width="11.42578125" style="140"/>
    <col min="6914" max="6914" width="21.7109375" style="140" customWidth="1"/>
    <col min="6915" max="6916" width="9.140625" style="140" customWidth="1"/>
    <col min="6917" max="6917" width="10.5703125" style="140" customWidth="1"/>
    <col min="6918" max="6920" width="16.42578125" style="140" customWidth="1"/>
    <col min="6921" max="6921" width="15.28515625" style="140" customWidth="1"/>
    <col min="6922" max="6922" width="14.85546875" style="140" customWidth="1"/>
    <col min="6923" max="6923" width="8.7109375" style="140" customWidth="1"/>
    <col min="6924" max="6925" width="11.42578125" style="140"/>
    <col min="6926" max="6926" width="12.28515625" style="140" bestFit="1" customWidth="1"/>
    <col min="6927" max="7169" width="11.42578125" style="140"/>
    <col min="7170" max="7170" width="21.7109375" style="140" customWidth="1"/>
    <col min="7171" max="7172" width="9.140625" style="140" customWidth="1"/>
    <col min="7173" max="7173" width="10.5703125" style="140" customWidth="1"/>
    <col min="7174" max="7176" width="16.42578125" style="140" customWidth="1"/>
    <col min="7177" max="7177" width="15.28515625" style="140" customWidth="1"/>
    <col min="7178" max="7178" width="14.85546875" style="140" customWidth="1"/>
    <col min="7179" max="7179" width="8.7109375" style="140" customWidth="1"/>
    <col min="7180" max="7181" width="11.42578125" style="140"/>
    <col min="7182" max="7182" width="12.28515625" style="140" bestFit="1" customWidth="1"/>
    <col min="7183" max="7425" width="11.42578125" style="140"/>
    <col min="7426" max="7426" width="21.7109375" style="140" customWidth="1"/>
    <col min="7427" max="7428" width="9.140625" style="140" customWidth="1"/>
    <col min="7429" max="7429" width="10.5703125" style="140" customWidth="1"/>
    <col min="7430" max="7432" width="16.42578125" style="140" customWidth="1"/>
    <col min="7433" max="7433" width="15.28515625" style="140" customWidth="1"/>
    <col min="7434" max="7434" width="14.85546875" style="140" customWidth="1"/>
    <col min="7435" max="7435" width="8.7109375" style="140" customWidth="1"/>
    <col min="7436" max="7437" width="11.42578125" style="140"/>
    <col min="7438" max="7438" width="12.28515625" style="140" bestFit="1" customWidth="1"/>
    <col min="7439" max="7681" width="11.42578125" style="140"/>
    <col min="7682" max="7682" width="21.7109375" style="140" customWidth="1"/>
    <col min="7683" max="7684" width="9.140625" style="140" customWidth="1"/>
    <col min="7685" max="7685" width="10.5703125" style="140" customWidth="1"/>
    <col min="7686" max="7688" width="16.42578125" style="140" customWidth="1"/>
    <col min="7689" max="7689" width="15.28515625" style="140" customWidth="1"/>
    <col min="7690" max="7690" width="14.85546875" style="140" customWidth="1"/>
    <col min="7691" max="7691" width="8.7109375" style="140" customWidth="1"/>
    <col min="7692" max="7693" width="11.42578125" style="140"/>
    <col min="7694" max="7694" width="12.28515625" style="140" bestFit="1" customWidth="1"/>
    <col min="7695" max="7937" width="11.42578125" style="140"/>
    <col min="7938" max="7938" width="21.7109375" style="140" customWidth="1"/>
    <col min="7939" max="7940" width="9.140625" style="140" customWidth="1"/>
    <col min="7941" max="7941" width="10.5703125" style="140" customWidth="1"/>
    <col min="7942" max="7944" width="16.42578125" style="140" customWidth="1"/>
    <col min="7945" max="7945" width="15.28515625" style="140" customWidth="1"/>
    <col min="7946" max="7946" width="14.85546875" style="140" customWidth="1"/>
    <col min="7947" max="7947" width="8.7109375" style="140" customWidth="1"/>
    <col min="7948" max="7949" width="11.42578125" style="140"/>
    <col min="7950" max="7950" width="12.28515625" style="140" bestFit="1" customWidth="1"/>
    <col min="7951" max="8193" width="11.42578125" style="140"/>
    <col min="8194" max="8194" width="21.7109375" style="140" customWidth="1"/>
    <col min="8195" max="8196" width="9.140625" style="140" customWidth="1"/>
    <col min="8197" max="8197" width="10.5703125" style="140" customWidth="1"/>
    <col min="8198" max="8200" width="16.42578125" style="140" customWidth="1"/>
    <col min="8201" max="8201" width="15.28515625" style="140" customWidth="1"/>
    <col min="8202" max="8202" width="14.85546875" style="140" customWidth="1"/>
    <col min="8203" max="8203" width="8.7109375" style="140" customWidth="1"/>
    <col min="8204" max="8205" width="11.42578125" style="140"/>
    <col min="8206" max="8206" width="12.28515625" style="140" bestFit="1" customWidth="1"/>
    <col min="8207" max="8449" width="11.42578125" style="140"/>
    <col min="8450" max="8450" width="21.7109375" style="140" customWidth="1"/>
    <col min="8451" max="8452" width="9.140625" style="140" customWidth="1"/>
    <col min="8453" max="8453" width="10.5703125" style="140" customWidth="1"/>
    <col min="8454" max="8456" width="16.42578125" style="140" customWidth="1"/>
    <col min="8457" max="8457" width="15.28515625" style="140" customWidth="1"/>
    <col min="8458" max="8458" width="14.85546875" style="140" customWidth="1"/>
    <col min="8459" max="8459" width="8.7109375" style="140" customWidth="1"/>
    <col min="8460" max="8461" width="11.42578125" style="140"/>
    <col min="8462" max="8462" width="12.28515625" style="140" bestFit="1" customWidth="1"/>
    <col min="8463" max="8705" width="11.42578125" style="140"/>
    <col min="8706" max="8706" width="21.7109375" style="140" customWidth="1"/>
    <col min="8707" max="8708" width="9.140625" style="140" customWidth="1"/>
    <col min="8709" max="8709" width="10.5703125" style="140" customWidth="1"/>
    <col min="8710" max="8712" width="16.42578125" style="140" customWidth="1"/>
    <col min="8713" max="8713" width="15.28515625" style="140" customWidth="1"/>
    <col min="8714" max="8714" width="14.85546875" style="140" customWidth="1"/>
    <col min="8715" max="8715" width="8.7109375" style="140" customWidth="1"/>
    <col min="8716" max="8717" width="11.42578125" style="140"/>
    <col min="8718" max="8718" width="12.28515625" style="140" bestFit="1" customWidth="1"/>
    <col min="8719" max="8961" width="11.42578125" style="140"/>
    <col min="8962" max="8962" width="21.7109375" style="140" customWidth="1"/>
    <col min="8963" max="8964" width="9.140625" style="140" customWidth="1"/>
    <col min="8965" max="8965" width="10.5703125" style="140" customWidth="1"/>
    <col min="8966" max="8968" width="16.42578125" style="140" customWidth="1"/>
    <col min="8969" max="8969" width="15.28515625" style="140" customWidth="1"/>
    <col min="8970" max="8970" width="14.85546875" style="140" customWidth="1"/>
    <col min="8971" max="8971" width="8.7109375" style="140" customWidth="1"/>
    <col min="8972" max="8973" width="11.42578125" style="140"/>
    <col min="8974" max="8974" width="12.28515625" style="140" bestFit="1" customWidth="1"/>
    <col min="8975" max="9217" width="11.42578125" style="140"/>
    <col min="9218" max="9218" width="21.7109375" style="140" customWidth="1"/>
    <col min="9219" max="9220" width="9.140625" style="140" customWidth="1"/>
    <col min="9221" max="9221" width="10.5703125" style="140" customWidth="1"/>
    <col min="9222" max="9224" width="16.42578125" style="140" customWidth="1"/>
    <col min="9225" max="9225" width="15.28515625" style="140" customWidth="1"/>
    <col min="9226" max="9226" width="14.85546875" style="140" customWidth="1"/>
    <col min="9227" max="9227" width="8.7109375" style="140" customWidth="1"/>
    <col min="9228" max="9229" width="11.42578125" style="140"/>
    <col min="9230" max="9230" width="12.28515625" style="140" bestFit="1" customWidth="1"/>
    <col min="9231" max="9473" width="11.42578125" style="140"/>
    <col min="9474" max="9474" width="21.7109375" style="140" customWidth="1"/>
    <col min="9475" max="9476" width="9.140625" style="140" customWidth="1"/>
    <col min="9477" max="9477" width="10.5703125" style="140" customWidth="1"/>
    <col min="9478" max="9480" width="16.42578125" style="140" customWidth="1"/>
    <col min="9481" max="9481" width="15.28515625" style="140" customWidth="1"/>
    <col min="9482" max="9482" width="14.85546875" style="140" customWidth="1"/>
    <col min="9483" max="9483" width="8.7109375" style="140" customWidth="1"/>
    <col min="9484" max="9485" width="11.42578125" style="140"/>
    <col min="9486" max="9486" width="12.28515625" style="140" bestFit="1" customWidth="1"/>
    <col min="9487" max="9729" width="11.42578125" style="140"/>
    <col min="9730" max="9730" width="21.7109375" style="140" customWidth="1"/>
    <col min="9731" max="9732" width="9.140625" style="140" customWidth="1"/>
    <col min="9733" max="9733" width="10.5703125" style="140" customWidth="1"/>
    <col min="9734" max="9736" width="16.42578125" style="140" customWidth="1"/>
    <col min="9737" max="9737" width="15.28515625" style="140" customWidth="1"/>
    <col min="9738" max="9738" width="14.85546875" style="140" customWidth="1"/>
    <col min="9739" max="9739" width="8.7109375" style="140" customWidth="1"/>
    <col min="9740" max="9741" width="11.42578125" style="140"/>
    <col min="9742" max="9742" width="12.28515625" style="140" bestFit="1" customWidth="1"/>
    <col min="9743" max="9985" width="11.42578125" style="140"/>
    <col min="9986" max="9986" width="21.7109375" style="140" customWidth="1"/>
    <col min="9987" max="9988" width="9.140625" style="140" customWidth="1"/>
    <col min="9989" max="9989" width="10.5703125" style="140" customWidth="1"/>
    <col min="9990" max="9992" width="16.42578125" style="140" customWidth="1"/>
    <col min="9993" max="9993" width="15.28515625" style="140" customWidth="1"/>
    <col min="9994" max="9994" width="14.85546875" style="140" customWidth="1"/>
    <col min="9995" max="9995" width="8.7109375" style="140" customWidth="1"/>
    <col min="9996" max="9997" width="11.42578125" style="140"/>
    <col min="9998" max="9998" width="12.28515625" style="140" bestFit="1" customWidth="1"/>
    <col min="9999" max="10241" width="11.42578125" style="140"/>
    <col min="10242" max="10242" width="21.7109375" style="140" customWidth="1"/>
    <col min="10243" max="10244" width="9.140625" style="140" customWidth="1"/>
    <col min="10245" max="10245" width="10.5703125" style="140" customWidth="1"/>
    <col min="10246" max="10248" width="16.42578125" style="140" customWidth="1"/>
    <col min="10249" max="10249" width="15.28515625" style="140" customWidth="1"/>
    <col min="10250" max="10250" width="14.85546875" style="140" customWidth="1"/>
    <col min="10251" max="10251" width="8.7109375" style="140" customWidth="1"/>
    <col min="10252" max="10253" width="11.42578125" style="140"/>
    <col min="10254" max="10254" width="12.28515625" style="140" bestFit="1" customWidth="1"/>
    <col min="10255" max="10497" width="11.42578125" style="140"/>
    <col min="10498" max="10498" width="21.7109375" style="140" customWidth="1"/>
    <col min="10499" max="10500" width="9.140625" style="140" customWidth="1"/>
    <col min="10501" max="10501" width="10.5703125" style="140" customWidth="1"/>
    <col min="10502" max="10504" width="16.42578125" style="140" customWidth="1"/>
    <col min="10505" max="10505" width="15.28515625" style="140" customWidth="1"/>
    <col min="10506" max="10506" width="14.85546875" style="140" customWidth="1"/>
    <col min="10507" max="10507" width="8.7109375" style="140" customWidth="1"/>
    <col min="10508" max="10509" width="11.42578125" style="140"/>
    <col min="10510" max="10510" width="12.28515625" style="140" bestFit="1" customWidth="1"/>
    <col min="10511" max="10753" width="11.42578125" style="140"/>
    <col min="10754" max="10754" width="21.7109375" style="140" customWidth="1"/>
    <col min="10755" max="10756" width="9.140625" style="140" customWidth="1"/>
    <col min="10757" max="10757" width="10.5703125" style="140" customWidth="1"/>
    <col min="10758" max="10760" width="16.42578125" style="140" customWidth="1"/>
    <col min="10761" max="10761" width="15.28515625" style="140" customWidth="1"/>
    <col min="10762" max="10762" width="14.85546875" style="140" customWidth="1"/>
    <col min="10763" max="10763" width="8.7109375" style="140" customWidth="1"/>
    <col min="10764" max="10765" width="11.42578125" style="140"/>
    <col min="10766" max="10766" width="12.28515625" style="140" bestFit="1" customWidth="1"/>
    <col min="10767" max="11009" width="11.42578125" style="140"/>
    <col min="11010" max="11010" width="21.7109375" style="140" customWidth="1"/>
    <col min="11011" max="11012" width="9.140625" style="140" customWidth="1"/>
    <col min="11013" max="11013" width="10.5703125" style="140" customWidth="1"/>
    <col min="11014" max="11016" width="16.42578125" style="140" customWidth="1"/>
    <col min="11017" max="11017" width="15.28515625" style="140" customWidth="1"/>
    <col min="11018" max="11018" width="14.85546875" style="140" customWidth="1"/>
    <col min="11019" max="11019" width="8.7109375" style="140" customWidth="1"/>
    <col min="11020" max="11021" width="11.42578125" style="140"/>
    <col min="11022" max="11022" width="12.28515625" style="140" bestFit="1" customWidth="1"/>
    <col min="11023" max="11265" width="11.42578125" style="140"/>
    <col min="11266" max="11266" width="21.7109375" style="140" customWidth="1"/>
    <col min="11267" max="11268" width="9.140625" style="140" customWidth="1"/>
    <col min="11269" max="11269" width="10.5703125" style="140" customWidth="1"/>
    <col min="11270" max="11272" width="16.42578125" style="140" customWidth="1"/>
    <col min="11273" max="11273" width="15.28515625" style="140" customWidth="1"/>
    <col min="11274" max="11274" width="14.85546875" style="140" customWidth="1"/>
    <col min="11275" max="11275" width="8.7109375" style="140" customWidth="1"/>
    <col min="11276" max="11277" width="11.42578125" style="140"/>
    <col min="11278" max="11278" width="12.28515625" style="140" bestFit="1" customWidth="1"/>
    <col min="11279" max="11521" width="11.42578125" style="140"/>
    <col min="11522" max="11522" width="21.7109375" style="140" customWidth="1"/>
    <col min="11523" max="11524" width="9.140625" style="140" customWidth="1"/>
    <col min="11525" max="11525" width="10.5703125" style="140" customWidth="1"/>
    <col min="11526" max="11528" width="16.42578125" style="140" customWidth="1"/>
    <col min="11529" max="11529" width="15.28515625" style="140" customWidth="1"/>
    <col min="11530" max="11530" width="14.85546875" style="140" customWidth="1"/>
    <col min="11531" max="11531" width="8.7109375" style="140" customWidth="1"/>
    <col min="11532" max="11533" width="11.42578125" style="140"/>
    <col min="11534" max="11534" width="12.28515625" style="140" bestFit="1" customWidth="1"/>
    <col min="11535" max="11777" width="11.42578125" style="140"/>
    <col min="11778" max="11778" width="21.7109375" style="140" customWidth="1"/>
    <col min="11779" max="11780" width="9.140625" style="140" customWidth="1"/>
    <col min="11781" max="11781" width="10.5703125" style="140" customWidth="1"/>
    <col min="11782" max="11784" width="16.42578125" style="140" customWidth="1"/>
    <col min="11785" max="11785" width="15.28515625" style="140" customWidth="1"/>
    <col min="11786" max="11786" width="14.85546875" style="140" customWidth="1"/>
    <col min="11787" max="11787" width="8.7109375" style="140" customWidth="1"/>
    <col min="11788" max="11789" width="11.42578125" style="140"/>
    <col min="11790" max="11790" width="12.28515625" style="140" bestFit="1" customWidth="1"/>
    <col min="11791" max="12033" width="11.42578125" style="140"/>
    <col min="12034" max="12034" width="21.7109375" style="140" customWidth="1"/>
    <col min="12035" max="12036" width="9.140625" style="140" customWidth="1"/>
    <col min="12037" max="12037" width="10.5703125" style="140" customWidth="1"/>
    <col min="12038" max="12040" width="16.42578125" style="140" customWidth="1"/>
    <col min="12041" max="12041" width="15.28515625" style="140" customWidth="1"/>
    <col min="12042" max="12042" width="14.85546875" style="140" customWidth="1"/>
    <col min="12043" max="12043" width="8.7109375" style="140" customWidth="1"/>
    <col min="12044" max="12045" width="11.42578125" style="140"/>
    <col min="12046" max="12046" width="12.28515625" style="140" bestFit="1" customWidth="1"/>
    <col min="12047" max="12289" width="11.42578125" style="140"/>
    <col min="12290" max="12290" width="21.7109375" style="140" customWidth="1"/>
    <col min="12291" max="12292" width="9.140625" style="140" customWidth="1"/>
    <col min="12293" max="12293" width="10.5703125" style="140" customWidth="1"/>
    <col min="12294" max="12296" width="16.42578125" style="140" customWidth="1"/>
    <col min="12297" max="12297" width="15.28515625" style="140" customWidth="1"/>
    <col min="12298" max="12298" width="14.85546875" style="140" customWidth="1"/>
    <col min="12299" max="12299" width="8.7109375" style="140" customWidth="1"/>
    <col min="12300" max="12301" width="11.42578125" style="140"/>
    <col min="12302" max="12302" width="12.28515625" style="140" bestFit="1" customWidth="1"/>
    <col min="12303" max="12545" width="11.42578125" style="140"/>
    <col min="12546" max="12546" width="21.7109375" style="140" customWidth="1"/>
    <col min="12547" max="12548" width="9.140625" style="140" customWidth="1"/>
    <col min="12549" max="12549" width="10.5703125" style="140" customWidth="1"/>
    <col min="12550" max="12552" width="16.42578125" style="140" customWidth="1"/>
    <col min="12553" max="12553" width="15.28515625" style="140" customWidth="1"/>
    <col min="12554" max="12554" width="14.85546875" style="140" customWidth="1"/>
    <col min="12555" max="12555" width="8.7109375" style="140" customWidth="1"/>
    <col min="12556" max="12557" width="11.42578125" style="140"/>
    <col min="12558" max="12558" width="12.28515625" style="140" bestFit="1" customWidth="1"/>
    <col min="12559" max="12801" width="11.42578125" style="140"/>
    <col min="12802" max="12802" width="21.7109375" style="140" customWidth="1"/>
    <col min="12803" max="12804" width="9.140625" style="140" customWidth="1"/>
    <col min="12805" max="12805" width="10.5703125" style="140" customWidth="1"/>
    <col min="12806" max="12808" width="16.42578125" style="140" customWidth="1"/>
    <col min="12809" max="12809" width="15.28515625" style="140" customWidth="1"/>
    <col min="12810" max="12810" width="14.85546875" style="140" customWidth="1"/>
    <col min="12811" max="12811" width="8.7109375" style="140" customWidth="1"/>
    <col min="12812" max="12813" width="11.42578125" style="140"/>
    <col min="12814" max="12814" width="12.28515625" style="140" bestFit="1" customWidth="1"/>
    <col min="12815" max="13057" width="11.42578125" style="140"/>
    <col min="13058" max="13058" width="21.7109375" style="140" customWidth="1"/>
    <col min="13059" max="13060" width="9.140625" style="140" customWidth="1"/>
    <col min="13061" max="13061" width="10.5703125" style="140" customWidth="1"/>
    <col min="13062" max="13064" width="16.42578125" style="140" customWidth="1"/>
    <col min="13065" max="13065" width="15.28515625" style="140" customWidth="1"/>
    <col min="13066" max="13066" width="14.85546875" style="140" customWidth="1"/>
    <col min="13067" max="13067" width="8.7109375" style="140" customWidth="1"/>
    <col min="13068" max="13069" width="11.42578125" style="140"/>
    <col min="13070" max="13070" width="12.28515625" style="140" bestFit="1" customWidth="1"/>
    <col min="13071" max="13313" width="11.42578125" style="140"/>
    <col min="13314" max="13314" width="21.7109375" style="140" customWidth="1"/>
    <col min="13315" max="13316" width="9.140625" style="140" customWidth="1"/>
    <col min="13317" max="13317" width="10.5703125" style="140" customWidth="1"/>
    <col min="13318" max="13320" width="16.42578125" style="140" customWidth="1"/>
    <col min="13321" max="13321" width="15.28515625" style="140" customWidth="1"/>
    <col min="13322" max="13322" width="14.85546875" style="140" customWidth="1"/>
    <col min="13323" max="13323" width="8.7109375" style="140" customWidth="1"/>
    <col min="13324" max="13325" width="11.42578125" style="140"/>
    <col min="13326" max="13326" width="12.28515625" style="140" bestFit="1" customWidth="1"/>
    <col min="13327" max="13569" width="11.42578125" style="140"/>
    <col min="13570" max="13570" width="21.7109375" style="140" customWidth="1"/>
    <col min="13571" max="13572" width="9.140625" style="140" customWidth="1"/>
    <col min="13573" max="13573" width="10.5703125" style="140" customWidth="1"/>
    <col min="13574" max="13576" width="16.42578125" style="140" customWidth="1"/>
    <col min="13577" max="13577" width="15.28515625" style="140" customWidth="1"/>
    <col min="13578" max="13578" width="14.85546875" style="140" customWidth="1"/>
    <col min="13579" max="13579" width="8.7109375" style="140" customWidth="1"/>
    <col min="13580" max="13581" width="11.42578125" style="140"/>
    <col min="13582" max="13582" width="12.28515625" style="140" bestFit="1" customWidth="1"/>
    <col min="13583" max="13825" width="11.42578125" style="140"/>
    <col min="13826" max="13826" width="21.7109375" style="140" customWidth="1"/>
    <col min="13827" max="13828" width="9.140625" style="140" customWidth="1"/>
    <col min="13829" max="13829" width="10.5703125" style="140" customWidth="1"/>
    <col min="13830" max="13832" width="16.42578125" style="140" customWidth="1"/>
    <col min="13833" max="13833" width="15.28515625" style="140" customWidth="1"/>
    <col min="13834" max="13834" width="14.85546875" style="140" customWidth="1"/>
    <col min="13835" max="13835" width="8.7109375" style="140" customWidth="1"/>
    <col min="13836" max="13837" width="11.42578125" style="140"/>
    <col min="13838" max="13838" width="12.28515625" style="140" bestFit="1" customWidth="1"/>
    <col min="13839" max="14081" width="11.42578125" style="140"/>
    <col min="14082" max="14082" width="21.7109375" style="140" customWidth="1"/>
    <col min="14083" max="14084" width="9.140625" style="140" customWidth="1"/>
    <col min="14085" max="14085" width="10.5703125" style="140" customWidth="1"/>
    <col min="14086" max="14088" width="16.42578125" style="140" customWidth="1"/>
    <col min="14089" max="14089" width="15.28515625" style="140" customWidth="1"/>
    <col min="14090" max="14090" width="14.85546875" style="140" customWidth="1"/>
    <col min="14091" max="14091" width="8.7109375" style="140" customWidth="1"/>
    <col min="14092" max="14093" width="11.42578125" style="140"/>
    <col min="14094" max="14094" width="12.28515625" style="140" bestFit="1" customWidth="1"/>
    <col min="14095" max="14337" width="11.42578125" style="140"/>
    <col min="14338" max="14338" width="21.7109375" style="140" customWidth="1"/>
    <col min="14339" max="14340" width="9.140625" style="140" customWidth="1"/>
    <col min="14341" max="14341" width="10.5703125" style="140" customWidth="1"/>
    <col min="14342" max="14344" width="16.42578125" style="140" customWidth="1"/>
    <col min="14345" max="14345" width="15.28515625" style="140" customWidth="1"/>
    <col min="14346" max="14346" width="14.85546875" style="140" customWidth="1"/>
    <col min="14347" max="14347" width="8.7109375" style="140" customWidth="1"/>
    <col min="14348" max="14349" width="11.42578125" style="140"/>
    <col min="14350" max="14350" width="12.28515625" style="140" bestFit="1" customWidth="1"/>
    <col min="14351" max="14593" width="11.42578125" style="140"/>
    <col min="14594" max="14594" width="21.7109375" style="140" customWidth="1"/>
    <col min="14595" max="14596" width="9.140625" style="140" customWidth="1"/>
    <col min="14597" max="14597" width="10.5703125" style="140" customWidth="1"/>
    <col min="14598" max="14600" width="16.42578125" style="140" customWidth="1"/>
    <col min="14601" max="14601" width="15.28515625" style="140" customWidth="1"/>
    <col min="14602" max="14602" width="14.85546875" style="140" customWidth="1"/>
    <col min="14603" max="14603" width="8.7109375" style="140" customWidth="1"/>
    <col min="14604" max="14605" width="11.42578125" style="140"/>
    <col min="14606" max="14606" width="12.28515625" style="140" bestFit="1" customWidth="1"/>
    <col min="14607" max="14849" width="11.42578125" style="140"/>
    <col min="14850" max="14850" width="21.7109375" style="140" customWidth="1"/>
    <col min="14851" max="14852" width="9.140625" style="140" customWidth="1"/>
    <col min="14853" max="14853" width="10.5703125" style="140" customWidth="1"/>
    <col min="14854" max="14856" width="16.42578125" style="140" customWidth="1"/>
    <col min="14857" max="14857" width="15.28515625" style="140" customWidth="1"/>
    <col min="14858" max="14858" width="14.85546875" style="140" customWidth="1"/>
    <col min="14859" max="14859" width="8.7109375" style="140" customWidth="1"/>
    <col min="14860" max="14861" width="11.42578125" style="140"/>
    <col min="14862" max="14862" width="12.28515625" style="140" bestFit="1" customWidth="1"/>
    <col min="14863" max="15105" width="11.42578125" style="140"/>
    <col min="15106" max="15106" width="21.7109375" style="140" customWidth="1"/>
    <col min="15107" max="15108" width="9.140625" style="140" customWidth="1"/>
    <col min="15109" max="15109" width="10.5703125" style="140" customWidth="1"/>
    <col min="15110" max="15112" width="16.42578125" style="140" customWidth="1"/>
    <col min="15113" max="15113" width="15.28515625" style="140" customWidth="1"/>
    <col min="15114" max="15114" width="14.85546875" style="140" customWidth="1"/>
    <col min="15115" max="15115" width="8.7109375" style="140" customWidth="1"/>
    <col min="15116" max="15117" width="11.42578125" style="140"/>
    <col min="15118" max="15118" width="12.28515625" style="140" bestFit="1" customWidth="1"/>
    <col min="15119" max="15361" width="11.42578125" style="140"/>
    <col min="15362" max="15362" width="21.7109375" style="140" customWidth="1"/>
    <col min="15363" max="15364" width="9.140625" style="140" customWidth="1"/>
    <col min="15365" max="15365" width="10.5703125" style="140" customWidth="1"/>
    <col min="15366" max="15368" width="16.42578125" style="140" customWidth="1"/>
    <col min="15369" max="15369" width="15.28515625" style="140" customWidth="1"/>
    <col min="15370" max="15370" width="14.85546875" style="140" customWidth="1"/>
    <col min="15371" max="15371" width="8.7109375" style="140" customWidth="1"/>
    <col min="15372" max="15373" width="11.42578125" style="140"/>
    <col min="15374" max="15374" width="12.28515625" style="140" bestFit="1" customWidth="1"/>
    <col min="15375" max="15617" width="11.42578125" style="140"/>
    <col min="15618" max="15618" width="21.7109375" style="140" customWidth="1"/>
    <col min="15619" max="15620" width="9.140625" style="140" customWidth="1"/>
    <col min="15621" max="15621" width="10.5703125" style="140" customWidth="1"/>
    <col min="15622" max="15624" width="16.42578125" style="140" customWidth="1"/>
    <col min="15625" max="15625" width="15.28515625" style="140" customWidth="1"/>
    <col min="15626" max="15626" width="14.85546875" style="140" customWidth="1"/>
    <col min="15627" max="15627" width="8.7109375" style="140" customWidth="1"/>
    <col min="15628" max="15629" width="11.42578125" style="140"/>
    <col min="15630" max="15630" width="12.28515625" style="140" bestFit="1" customWidth="1"/>
    <col min="15631" max="15873" width="11.42578125" style="140"/>
    <col min="15874" max="15874" width="21.7109375" style="140" customWidth="1"/>
    <col min="15875" max="15876" width="9.140625" style="140" customWidth="1"/>
    <col min="15877" max="15877" width="10.5703125" style="140" customWidth="1"/>
    <col min="15878" max="15880" width="16.42578125" style="140" customWidth="1"/>
    <col min="15881" max="15881" width="15.28515625" style="140" customWidth="1"/>
    <col min="15882" max="15882" width="14.85546875" style="140" customWidth="1"/>
    <col min="15883" max="15883" width="8.7109375" style="140" customWidth="1"/>
    <col min="15884" max="15885" width="11.42578125" style="140"/>
    <col min="15886" max="15886" width="12.28515625" style="140" bestFit="1" customWidth="1"/>
    <col min="15887" max="16129" width="11.42578125" style="140"/>
    <col min="16130" max="16130" width="21.7109375" style="140" customWidth="1"/>
    <col min="16131" max="16132" width="9.140625" style="140" customWidth="1"/>
    <col min="16133" max="16133" width="10.5703125" style="140" customWidth="1"/>
    <col min="16134" max="16136" width="16.42578125" style="140" customWidth="1"/>
    <col min="16137" max="16137" width="15.28515625" style="140" customWidth="1"/>
    <col min="16138" max="16138" width="14.85546875" style="140" customWidth="1"/>
    <col min="16139" max="16139" width="8.7109375" style="140" customWidth="1"/>
    <col min="16140" max="16141" width="11.42578125" style="140"/>
    <col min="16142" max="16142" width="12.28515625" style="140" bestFit="1" customWidth="1"/>
    <col min="16143" max="16384" width="11.42578125" style="140"/>
  </cols>
  <sheetData>
    <row r="1" spans="1:11" ht="15.75">
      <c r="A1" s="504" t="s">
        <v>272</v>
      </c>
      <c r="B1" s="504"/>
      <c r="C1" s="504"/>
      <c r="D1" s="504"/>
      <c r="E1" s="504"/>
      <c r="F1" s="504"/>
      <c r="G1" s="504"/>
      <c r="H1" s="504"/>
      <c r="I1" s="504"/>
      <c r="J1" s="504"/>
      <c r="K1" s="504"/>
    </row>
    <row r="2" spans="1:11" ht="6.75" customHeight="1" thickBot="1"/>
    <row r="3" spans="1:11" ht="13.5" thickBot="1">
      <c r="A3" s="517"/>
      <c r="B3" s="514" t="s">
        <v>314</v>
      </c>
      <c r="C3" s="505" t="s">
        <v>64</v>
      </c>
      <c r="D3" s="506"/>
      <c r="E3" s="507" t="s">
        <v>49</v>
      </c>
      <c r="F3" s="507"/>
      <c r="G3" s="507"/>
      <c r="H3" s="507"/>
      <c r="I3" s="507"/>
      <c r="J3" s="507"/>
      <c r="K3" s="506"/>
    </row>
    <row r="4" spans="1:11" ht="62.25" customHeight="1" thickBot="1">
      <c r="A4" s="518"/>
      <c r="B4" s="516"/>
      <c r="C4" s="169" t="s">
        <v>50</v>
      </c>
      <c r="D4" s="169" t="s">
        <v>51</v>
      </c>
      <c r="E4" s="170" t="s">
        <v>52</v>
      </c>
      <c r="F4" s="166" t="s">
        <v>203</v>
      </c>
      <c r="G4" s="171" t="s">
        <v>53</v>
      </c>
      <c r="H4" s="172" t="s">
        <v>54</v>
      </c>
      <c r="I4" s="173" t="s">
        <v>243</v>
      </c>
      <c r="J4" s="171" t="s">
        <v>55</v>
      </c>
      <c r="K4" s="174" t="s">
        <v>25</v>
      </c>
    </row>
    <row r="5" spans="1:11" ht="20.25" customHeight="1">
      <c r="A5" s="175" t="s">
        <v>56</v>
      </c>
      <c r="B5" s="514">
        <v>2000</v>
      </c>
      <c r="C5" s="508">
        <v>15780</v>
      </c>
      <c r="D5" s="511">
        <v>10229</v>
      </c>
      <c r="E5" s="176">
        <v>404</v>
      </c>
      <c r="F5" s="177">
        <v>623</v>
      </c>
      <c r="G5" s="178">
        <v>1027</v>
      </c>
      <c r="H5" s="179">
        <v>312</v>
      </c>
      <c r="I5" s="177">
        <v>150</v>
      </c>
      <c r="J5" s="177">
        <v>462</v>
      </c>
      <c r="K5" s="180">
        <v>1489</v>
      </c>
    </row>
    <row r="6" spans="1:11" ht="28.5" customHeight="1">
      <c r="A6" s="181" t="s">
        <v>57</v>
      </c>
      <c r="B6" s="515"/>
      <c r="C6" s="509"/>
      <c r="D6" s="512"/>
      <c r="E6" s="182">
        <v>104</v>
      </c>
      <c r="F6" s="183">
        <v>85</v>
      </c>
      <c r="G6" s="184">
        <v>189</v>
      </c>
      <c r="H6" s="185">
        <v>230</v>
      </c>
      <c r="I6" s="183">
        <v>8</v>
      </c>
      <c r="J6" s="186">
        <v>238</v>
      </c>
      <c r="K6" s="187">
        <v>427</v>
      </c>
    </row>
    <row r="7" spans="1:11" ht="20.25" customHeight="1">
      <c r="A7" s="181" t="s">
        <v>58</v>
      </c>
      <c r="B7" s="515"/>
      <c r="C7" s="509"/>
      <c r="D7" s="512"/>
      <c r="E7" s="182">
        <v>120</v>
      </c>
      <c r="F7" s="183">
        <v>182</v>
      </c>
      <c r="G7" s="184">
        <v>302</v>
      </c>
      <c r="H7" s="185">
        <v>0</v>
      </c>
      <c r="I7" s="183">
        <v>13</v>
      </c>
      <c r="J7" s="186">
        <v>13</v>
      </c>
      <c r="K7" s="187">
        <v>315</v>
      </c>
    </row>
    <row r="8" spans="1:11" ht="20.25" customHeight="1">
      <c r="A8" s="181" t="s">
        <v>59</v>
      </c>
      <c r="B8" s="515"/>
      <c r="C8" s="509"/>
      <c r="D8" s="512"/>
      <c r="E8" s="182">
        <v>123</v>
      </c>
      <c r="F8" s="183">
        <v>115</v>
      </c>
      <c r="G8" s="184">
        <v>238</v>
      </c>
      <c r="H8" s="185">
        <v>0</v>
      </c>
      <c r="I8" s="183">
        <v>92</v>
      </c>
      <c r="J8" s="186">
        <v>92</v>
      </c>
      <c r="K8" s="187">
        <v>330</v>
      </c>
    </row>
    <row r="9" spans="1:11" ht="20.25" customHeight="1">
      <c r="A9" s="181" t="s">
        <v>60</v>
      </c>
      <c r="B9" s="515"/>
      <c r="C9" s="509"/>
      <c r="D9" s="512"/>
      <c r="E9" s="182">
        <v>36</v>
      </c>
      <c r="F9" s="183">
        <v>50</v>
      </c>
      <c r="G9" s="184">
        <v>86</v>
      </c>
      <c r="H9" s="185">
        <v>62</v>
      </c>
      <c r="I9" s="183">
        <v>17</v>
      </c>
      <c r="J9" s="186">
        <v>79</v>
      </c>
      <c r="K9" s="187">
        <v>165</v>
      </c>
    </row>
    <row r="10" spans="1:11" ht="20.25" customHeight="1">
      <c r="A10" s="181" t="s">
        <v>61</v>
      </c>
      <c r="B10" s="515"/>
      <c r="C10" s="509"/>
      <c r="D10" s="512"/>
      <c r="E10" s="182">
        <v>4</v>
      </c>
      <c r="F10" s="183">
        <v>174</v>
      </c>
      <c r="G10" s="184">
        <v>178</v>
      </c>
      <c r="H10" s="185">
        <v>0</v>
      </c>
      <c r="I10" s="183">
        <v>0</v>
      </c>
      <c r="J10" s="186">
        <v>0</v>
      </c>
      <c r="K10" s="187">
        <v>178</v>
      </c>
    </row>
    <row r="11" spans="1:11" ht="20.25" customHeight="1" thickBot="1">
      <c r="A11" s="188" t="s">
        <v>62</v>
      </c>
      <c r="B11" s="516"/>
      <c r="C11" s="510"/>
      <c r="D11" s="513"/>
      <c r="E11" s="189">
        <v>17</v>
      </c>
      <c r="F11" s="190">
        <v>17</v>
      </c>
      <c r="G11" s="191">
        <v>34</v>
      </c>
      <c r="H11" s="192">
        <v>20</v>
      </c>
      <c r="I11" s="190">
        <v>20</v>
      </c>
      <c r="J11" s="193">
        <v>40</v>
      </c>
      <c r="K11" s="194">
        <v>74</v>
      </c>
    </row>
    <row r="12" spans="1:11" s="167" customFormat="1" ht="20.25" customHeight="1">
      <c r="A12" s="405" t="s">
        <v>39</v>
      </c>
      <c r="B12" s="381">
        <v>1995</v>
      </c>
      <c r="C12" s="195">
        <v>1906</v>
      </c>
      <c r="D12" s="196">
        <v>1839</v>
      </c>
      <c r="E12" s="197">
        <v>36</v>
      </c>
      <c r="F12" s="198">
        <v>125</v>
      </c>
      <c r="G12" s="178">
        <v>161</v>
      </c>
      <c r="H12" s="199">
        <v>169</v>
      </c>
      <c r="I12" s="198">
        <v>12</v>
      </c>
      <c r="J12" s="177">
        <v>181</v>
      </c>
      <c r="K12" s="180">
        <v>342</v>
      </c>
    </row>
    <row r="13" spans="1:11" s="167" customFormat="1" ht="20.25" customHeight="1">
      <c r="A13" s="406" t="s">
        <v>15</v>
      </c>
      <c r="B13" s="382">
        <v>1995</v>
      </c>
      <c r="C13" s="200">
        <v>960</v>
      </c>
      <c r="D13" s="196">
        <v>766</v>
      </c>
      <c r="E13" s="182">
        <v>39</v>
      </c>
      <c r="F13" s="183">
        <v>45</v>
      </c>
      <c r="G13" s="184">
        <v>84</v>
      </c>
      <c r="H13" s="185">
        <v>25</v>
      </c>
      <c r="I13" s="183">
        <v>8</v>
      </c>
      <c r="J13" s="186">
        <v>29</v>
      </c>
      <c r="K13" s="187">
        <v>113</v>
      </c>
    </row>
    <row r="14" spans="1:11" s="167" customFormat="1" ht="20.25" customHeight="1">
      <c r="A14" s="406" t="s">
        <v>41</v>
      </c>
      <c r="B14" s="382">
        <v>1997</v>
      </c>
      <c r="C14" s="200">
        <v>2010</v>
      </c>
      <c r="D14" s="196">
        <v>1836</v>
      </c>
      <c r="E14" s="182">
        <v>63</v>
      </c>
      <c r="F14" s="183">
        <v>140</v>
      </c>
      <c r="G14" s="184">
        <v>203</v>
      </c>
      <c r="H14" s="185">
        <v>130</v>
      </c>
      <c r="I14" s="183">
        <v>25</v>
      </c>
      <c r="J14" s="186">
        <v>155</v>
      </c>
      <c r="K14" s="187">
        <v>358</v>
      </c>
    </row>
    <row r="15" spans="1:11" s="167" customFormat="1" ht="20.25" customHeight="1">
      <c r="A15" s="406" t="s">
        <v>17</v>
      </c>
      <c r="B15" s="382">
        <v>2001</v>
      </c>
      <c r="C15" s="200">
        <v>1247</v>
      </c>
      <c r="D15" s="196">
        <v>1087</v>
      </c>
      <c r="E15" s="182">
        <v>73</v>
      </c>
      <c r="F15" s="183">
        <v>70</v>
      </c>
      <c r="G15" s="184">
        <v>143</v>
      </c>
      <c r="H15" s="185">
        <v>50</v>
      </c>
      <c r="I15" s="183">
        <v>30</v>
      </c>
      <c r="J15" s="186">
        <v>80</v>
      </c>
      <c r="K15" s="187">
        <v>223</v>
      </c>
    </row>
    <row r="16" spans="1:11" s="167" customFormat="1" ht="20.25" customHeight="1">
      <c r="A16" s="406" t="s">
        <v>42</v>
      </c>
      <c r="B16" s="382">
        <v>2005</v>
      </c>
      <c r="C16" s="200">
        <v>1240</v>
      </c>
      <c r="D16" s="196">
        <v>1028</v>
      </c>
      <c r="E16" s="182">
        <v>50</v>
      </c>
      <c r="F16" s="183">
        <v>54</v>
      </c>
      <c r="G16" s="184">
        <v>104</v>
      </c>
      <c r="H16" s="185">
        <v>80</v>
      </c>
      <c r="I16" s="183">
        <v>50</v>
      </c>
      <c r="J16" s="186">
        <v>130</v>
      </c>
      <c r="K16" s="187">
        <v>234</v>
      </c>
    </row>
    <row r="17" spans="1:12" s="167" customFormat="1" ht="20.25" customHeight="1">
      <c r="A17" s="406" t="s">
        <v>18</v>
      </c>
      <c r="B17" s="382">
        <v>2002</v>
      </c>
      <c r="C17" s="200">
        <v>980</v>
      </c>
      <c r="D17" s="196">
        <v>882</v>
      </c>
      <c r="E17" s="182">
        <v>27</v>
      </c>
      <c r="F17" s="183">
        <v>30</v>
      </c>
      <c r="G17" s="184">
        <v>57</v>
      </c>
      <c r="H17" s="185">
        <v>120</v>
      </c>
      <c r="I17" s="183">
        <v>20</v>
      </c>
      <c r="J17" s="186">
        <v>140</v>
      </c>
      <c r="K17" s="187">
        <v>197</v>
      </c>
    </row>
    <row r="18" spans="1:12" s="167" customFormat="1" ht="20.25" customHeight="1">
      <c r="A18" s="406" t="s">
        <v>20</v>
      </c>
      <c r="B18" s="382">
        <v>2007</v>
      </c>
      <c r="C18" s="200">
        <v>1916</v>
      </c>
      <c r="D18" s="196">
        <v>1247</v>
      </c>
      <c r="E18" s="182">
        <v>28</v>
      </c>
      <c r="F18" s="183">
        <v>82</v>
      </c>
      <c r="G18" s="184">
        <v>110</v>
      </c>
      <c r="H18" s="185">
        <v>136</v>
      </c>
      <c r="I18" s="183">
        <v>32</v>
      </c>
      <c r="J18" s="186">
        <v>168</v>
      </c>
      <c r="K18" s="187">
        <v>278</v>
      </c>
    </row>
    <row r="19" spans="1:12" ht="20.25" customHeight="1">
      <c r="A19" s="328" t="s">
        <v>21</v>
      </c>
      <c r="B19" s="383">
        <v>1990</v>
      </c>
      <c r="C19" s="501" t="s">
        <v>315</v>
      </c>
      <c r="D19" s="502"/>
      <c r="E19" s="502"/>
      <c r="F19" s="502"/>
      <c r="G19" s="502"/>
      <c r="H19" s="502"/>
      <c r="I19" s="502"/>
      <c r="J19" s="502"/>
      <c r="K19" s="503"/>
    </row>
    <row r="20" spans="1:12" ht="20.25" customHeight="1">
      <c r="A20" s="406" t="s">
        <v>22</v>
      </c>
      <c r="B20" s="382">
        <v>2010</v>
      </c>
      <c r="C20" s="200">
        <v>1519</v>
      </c>
      <c r="D20" s="196">
        <v>1200</v>
      </c>
      <c r="E20" s="182">
        <v>78</v>
      </c>
      <c r="F20" s="183">
        <v>70</v>
      </c>
      <c r="G20" s="184">
        <v>148</v>
      </c>
      <c r="H20" s="185">
        <v>95</v>
      </c>
      <c r="I20" s="183">
        <v>28</v>
      </c>
      <c r="J20" s="186">
        <v>123</v>
      </c>
      <c r="K20" s="187">
        <v>271</v>
      </c>
    </row>
    <row r="21" spans="1:12" ht="20.25" customHeight="1">
      <c r="A21" s="406" t="s">
        <v>44</v>
      </c>
      <c r="B21" s="382">
        <v>2008</v>
      </c>
      <c r="C21" s="200">
        <v>300</v>
      </c>
      <c r="D21" s="196">
        <v>270</v>
      </c>
      <c r="E21" s="182">
        <v>14</v>
      </c>
      <c r="F21" s="183">
        <v>18</v>
      </c>
      <c r="G21" s="184">
        <v>32</v>
      </c>
      <c r="H21" s="185">
        <v>0</v>
      </c>
      <c r="I21" s="183">
        <v>30</v>
      </c>
      <c r="J21" s="186">
        <v>30</v>
      </c>
      <c r="K21" s="187">
        <v>62</v>
      </c>
    </row>
    <row r="22" spans="1:12" ht="20.25" customHeight="1">
      <c r="A22" s="406" t="s">
        <v>168</v>
      </c>
      <c r="B22" s="382">
        <v>1992</v>
      </c>
      <c r="C22" s="200">
        <v>400</v>
      </c>
      <c r="D22" s="196">
        <v>350</v>
      </c>
      <c r="E22" s="182">
        <v>38</v>
      </c>
      <c r="F22" s="183">
        <v>32</v>
      </c>
      <c r="G22" s="184">
        <v>70</v>
      </c>
      <c r="H22" s="185">
        <v>0</v>
      </c>
      <c r="I22" s="183">
        <v>30</v>
      </c>
      <c r="J22" s="186">
        <v>30</v>
      </c>
      <c r="K22" s="187">
        <v>100</v>
      </c>
      <c r="L22" s="201"/>
    </row>
    <row r="23" spans="1:12" s="388" customFormat="1" ht="20.25" customHeight="1">
      <c r="A23" s="407" t="s">
        <v>135</v>
      </c>
      <c r="B23" s="382">
        <v>2012</v>
      </c>
      <c r="C23" s="386">
        <v>1378</v>
      </c>
      <c r="D23" s="387">
        <v>1087</v>
      </c>
      <c r="E23" s="182">
        <v>56</v>
      </c>
      <c r="F23" s="183">
        <v>48</v>
      </c>
      <c r="G23" s="184">
        <v>104</v>
      </c>
      <c r="H23" s="185">
        <v>135</v>
      </c>
      <c r="I23" s="183">
        <v>40</v>
      </c>
      <c r="J23" s="186">
        <v>175</v>
      </c>
      <c r="K23" s="187">
        <v>279</v>
      </c>
    </row>
    <row r="24" spans="1:12" ht="20.25" customHeight="1" thickBot="1">
      <c r="A24" s="408" t="s">
        <v>47</v>
      </c>
      <c r="B24" s="384">
        <v>1983</v>
      </c>
      <c r="C24" s="202">
        <v>96</v>
      </c>
      <c r="D24" s="196">
        <v>87</v>
      </c>
      <c r="E24" s="189">
        <v>3</v>
      </c>
      <c r="F24" s="190">
        <v>5</v>
      </c>
      <c r="G24" s="191">
        <v>8</v>
      </c>
      <c r="H24" s="192">
        <v>0</v>
      </c>
      <c r="I24" s="190">
        <v>4</v>
      </c>
      <c r="J24" s="193">
        <v>4</v>
      </c>
      <c r="K24" s="194">
        <v>12</v>
      </c>
    </row>
    <row r="25" spans="1:12" ht="21.75" customHeight="1" thickBot="1">
      <c r="A25" s="499" t="s">
        <v>63</v>
      </c>
      <c r="B25" s="500"/>
      <c r="C25" s="203">
        <f>SUM(C5:C24)</f>
        <v>29732</v>
      </c>
      <c r="D25" s="203">
        <f>SUM(D5:D24)</f>
        <v>21908</v>
      </c>
      <c r="E25" s="204">
        <v>909</v>
      </c>
      <c r="F25" s="204">
        <v>1342</v>
      </c>
      <c r="G25" s="205">
        <v>2251</v>
      </c>
      <c r="H25" s="204">
        <v>1252</v>
      </c>
      <c r="I25" s="204">
        <v>459</v>
      </c>
      <c r="J25" s="205">
        <v>1711</v>
      </c>
      <c r="K25" s="206">
        <v>3958</v>
      </c>
    </row>
    <row r="26" spans="1:12">
      <c r="A26" s="207"/>
      <c r="B26" s="207"/>
      <c r="C26" s="208"/>
      <c r="D26" s="208"/>
      <c r="E26" s="209"/>
      <c r="F26" s="209"/>
      <c r="G26" s="210"/>
      <c r="H26" s="209"/>
      <c r="I26" s="209"/>
      <c r="J26" s="210"/>
      <c r="K26" s="211"/>
    </row>
    <row r="27" spans="1:12">
      <c r="A27" s="207"/>
      <c r="B27" s="207"/>
      <c r="C27" s="208"/>
      <c r="D27" s="208"/>
      <c r="E27" s="209"/>
      <c r="F27" s="209"/>
      <c r="G27" s="210"/>
      <c r="H27" s="209"/>
      <c r="I27" s="209"/>
      <c r="J27" s="210"/>
      <c r="K27" s="210"/>
    </row>
    <row r="28" spans="1:12">
      <c r="G28" s="140"/>
      <c r="H28" s="209"/>
      <c r="I28" s="209"/>
      <c r="J28" s="210"/>
      <c r="K28" s="210"/>
    </row>
    <row r="29" spans="1:12">
      <c r="G29" s="140"/>
      <c r="H29" s="209"/>
      <c r="I29" s="209"/>
      <c r="J29" s="210"/>
      <c r="K29" s="210"/>
    </row>
    <row r="30" spans="1:12">
      <c r="G30" s="140"/>
      <c r="H30" s="212"/>
      <c r="I30" s="212"/>
      <c r="J30" s="213"/>
      <c r="K30" s="213"/>
    </row>
    <row r="31" spans="1:12">
      <c r="G31" s="140"/>
      <c r="H31" s="212"/>
      <c r="I31" s="212"/>
      <c r="J31" s="213"/>
    </row>
    <row r="32" spans="1:12">
      <c r="G32" s="140"/>
      <c r="H32" s="212"/>
      <c r="I32" s="212"/>
      <c r="J32" s="213"/>
    </row>
    <row r="33" spans="7:10">
      <c r="G33" s="140"/>
      <c r="H33" s="212"/>
      <c r="I33" s="212"/>
      <c r="J33" s="213"/>
    </row>
    <row r="34" spans="7:10">
      <c r="G34" s="140"/>
      <c r="H34" s="212"/>
      <c r="I34" s="212"/>
      <c r="J34" s="213"/>
    </row>
    <row r="35" spans="7:10">
      <c r="G35" s="140"/>
      <c r="H35" s="212"/>
      <c r="I35" s="212"/>
      <c r="J35" s="213"/>
    </row>
    <row r="36" spans="7:10">
      <c r="G36" s="140"/>
      <c r="H36" s="212"/>
      <c r="I36" s="212"/>
      <c r="J36" s="213"/>
    </row>
    <row r="37" spans="7:10">
      <c r="G37" s="140"/>
      <c r="H37" s="212"/>
      <c r="I37" s="212"/>
      <c r="J37" s="213"/>
    </row>
    <row r="38" spans="7:10">
      <c r="G38" s="140"/>
      <c r="H38" s="212"/>
      <c r="I38" s="212"/>
      <c r="J38" s="213"/>
    </row>
    <row r="39" spans="7:10">
      <c r="G39" s="140"/>
      <c r="H39" s="212"/>
      <c r="I39" s="212"/>
      <c r="J39" s="213"/>
    </row>
  </sheetData>
  <mergeCells count="10">
    <mergeCell ref="A25:B25"/>
    <mergeCell ref="C19:K19"/>
    <mergeCell ref="A1:K1"/>
    <mergeCell ref="C3:D3"/>
    <mergeCell ref="E3:K3"/>
    <mergeCell ref="C5:C11"/>
    <mergeCell ref="D5:D11"/>
    <mergeCell ref="B5:B11"/>
    <mergeCell ref="B3:B4"/>
    <mergeCell ref="A3:A4"/>
  </mergeCells>
  <printOptions horizontalCentered="1"/>
  <pageMargins left="0.78740157480314965" right="0.19685039370078741" top="0.59055118110236227" bottom="0.19685039370078741" header="0.27559055118110237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L28"/>
  <sheetViews>
    <sheetView topLeftCell="D1" zoomScaleNormal="100" workbookViewId="0">
      <selection activeCell="H15" sqref="H15"/>
    </sheetView>
  </sheetViews>
  <sheetFormatPr baseColWidth="10" defaultRowHeight="12.75"/>
  <cols>
    <col min="1" max="1" width="20.85546875" style="214" customWidth="1"/>
    <col min="2" max="2" width="12.28515625" style="214" customWidth="1"/>
    <col min="3" max="3" width="9" style="214" bestFit="1" customWidth="1"/>
    <col min="4" max="4" width="15" style="214" customWidth="1"/>
    <col min="5" max="5" width="15.140625" style="214" customWidth="1"/>
    <col min="6" max="6" width="9.28515625" style="214" customWidth="1"/>
    <col min="7" max="8" width="7.7109375" style="214" customWidth="1"/>
    <col min="9" max="9" width="10.28515625" style="214" customWidth="1"/>
    <col min="10" max="10" width="6.85546875" style="214" bestFit="1" customWidth="1"/>
    <col min="11" max="11" width="7" style="214" customWidth="1"/>
    <col min="12" max="12" width="25.140625" style="214" customWidth="1"/>
    <col min="13" max="16384" width="11.42578125" style="214"/>
  </cols>
  <sheetData>
    <row r="1" spans="1:12" ht="15.75">
      <c r="A1" s="519" t="s">
        <v>276</v>
      </c>
      <c r="B1" s="519"/>
      <c r="C1" s="519"/>
      <c r="D1" s="519"/>
      <c r="E1" s="519"/>
      <c r="F1" s="519"/>
      <c r="G1" s="519"/>
      <c r="H1" s="519"/>
      <c r="I1" s="519"/>
      <c r="J1" s="519"/>
      <c r="K1" s="519"/>
      <c r="L1" s="519"/>
    </row>
    <row r="2" spans="1:12" ht="13.5" thickBot="1"/>
    <row r="3" spans="1:12" ht="66" customHeight="1" thickBot="1">
      <c r="A3" s="215"/>
      <c r="B3" s="369" t="s">
        <v>28</v>
      </c>
      <c r="C3" s="370" t="s">
        <v>29</v>
      </c>
      <c r="D3" s="216" t="s">
        <v>30</v>
      </c>
      <c r="E3" s="217" t="s">
        <v>158</v>
      </c>
      <c r="F3" s="218" t="s">
        <v>31</v>
      </c>
      <c r="G3" s="218" t="s">
        <v>32</v>
      </c>
      <c r="H3" s="218" t="s">
        <v>33</v>
      </c>
      <c r="I3" s="218" t="s">
        <v>34</v>
      </c>
      <c r="J3" s="218" t="s">
        <v>35</v>
      </c>
      <c r="K3" s="218" t="s">
        <v>36</v>
      </c>
      <c r="L3" s="370" t="s">
        <v>37</v>
      </c>
    </row>
    <row r="4" spans="1:12" ht="25.5" customHeight="1">
      <c r="A4" s="219" t="s">
        <v>56</v>
      </c>
      <c r="B4" s="244">
        <v>270</v>
      </c>
      <c r="C4" s="245">
        <v>2049.5</v>
      </c>
      <c r="D4" s="220" t="s">
        <v>38</v>
      </c>
      <c r="E4" s="242" t="s">
        <v>244</v>
      </c>
      <c r="F4" s="221">
        <v>574446</v>
      </c>
      <c r="G4" s="221">
        <f t="shared" ref="G4:G17" si="0">F4/B4</f>
        <v>2127.5777777777776</v>
      </c>
      <c r="H4" s="221">
        <f t="shared" ref="H4:H17" si="1">F4/C4</f>
        <v>280.28592339595025</v>
      </c>
      <c r="I4" s="221">
        <v>701825</v>
      </c>
      <c r="J4" s="221">
        <f t="shared" ref="J4:J17" si="2">I4/B4</f>
        <v>2599.3518518518517</v>
      </c>
      <c r="K4" s="221">
        <f t="shared" ref="K4:K17" si="3">I4/C4</f>
        <v>342.4371797999512</v>
      </c>
      <c r="L4" s="222"/>
    </row>
    <row r="5" spans="1:12" ht="25.5" customHeight="1">
      <c r="A5" s="223" t="s">
        <v>39</v>
      </c>
      <c r="B5" s="246">
        <v>269</v>
      </c>
      <c r="C5" s="247">
        <v>2033</v>
      </c>
      <c r="D5" s="224" t="s">
        <v>38</v>
      </c>
      <c r="E5" s="225">
        <v>18</v>
      </c>
      <c r="F5" s="226">
        <v>149236</v>
      </c>
      <c r="G5" s="226">
        <f t="shared" si="0"/>
        <v>554.7806691449814</v>
      </c>
      <c r="H5" s="226">
        <f t="shared" si="1"/>
        <v>73.40678799803247</v>
      </c>
      <c r="I5" s="226">
        <v>140524</v>
      </c>
      <c r="J5" s="226">
        <f t="shared" si="2"/>
        <v>522.39405204460968</v>
      </c>
      <c r="K5" s="226">
        <f t="shared" si="3"/>
        <v>69.121495327102807</v>
      </c>
      <c r="L5" s="227"/>
    </row>
    <row r="6" spans="1:12" ht="25.5" customHeight="1">
      <c r="A6" s="223" t="s">
        <v>15</v>
      </c>
      <c r="B6" s="246">
        <v>238</v>
      </c>
      <c r="C6" s="247">
        <v>1256</v>
      </c>
      <c r="D6" s="224" t="s">
        <v>40</v>
      </c>
      <c r="E6" s="324">
        <v>10</v>
      </c>
      <c r="F6" s="226">
        <v>104575</v>
      </c>
      <c r="G6" s="226">
        <f t="shared" si="0"/>
        <v>439.39075630252103</v>
      </c>
      <c r="H6" s="226">
        <f t="shared" si="1"/>
        <v>83.260350318471339</v>
      </c>
      <c r="I6" s="226">
        <v>234946</v>
      </c>
      <c r="J6" s="226">
        <f t="shared" si="2"/>
        <v>987.1680672268908</v>
      </c>
      <c r="K6" s="226">
        <f t="shared" si="3"/>
        <v>187.05891719745222</v>
      </c>
      <c r="L6" s="227"/>
    </row>
    <row r="7" spans="1:12" ht="25.5" customHeight="1">
      <c r="A7" s="223" t="s">
        <v>41</v>
      </c>
      <c r="B7" s="246">
        <v>237</v>
      </c>
      <c r="C7" s="247">
        <v>1254.5</v>
      </c>
      <c r="D7" s="224" t="s">
        <v>40</v>
      </c>
      <c r="E7" s="324">
        <v>11</v>
      </c>
      <c r="F7" s="226">
        <v>82666</v>
      </c>
      <c r="G7" s="226">
        <f t="shared" si="0"/>
        <v>348.80168776371306</v>
      </c>
      <c r="H7" s="226">
        <f t="shared" si="1"/>
        <v>65.895575926664009</v>
      </c>
      <c r="I7" s="226">
        <v>163614</v>
      </c>
      <c r="J7" s="226">
        <f t="shared" si="2"/>
        <v>690.35443037974687</v>
      </c>
      <c r="K7" s="226">
        <f t="shared" si="3"/>
        <v>130.421681944998</v>
      </c>
      <c r="L7" s="227"/>
    </row>
    <row r="8" spans="1:12" ht="22.5" customHeight="1">
      <c r="A8" s="223" t="s">
        <v>17</v>
      </c>
      <c r="B8" s="246">
        <v>234</v>
      </c>
      <c r="C8" s="247">
        <v>1247</v>
      </c>
      <c r="D8" s="224" t="s">
        <v>40</v>
      </c>
      <c r="E8" s="324">
        <v>5</v>
      </c>
      <c r="F8" s="226">
        <v>55048</v>
      </c>
      <c r="G8" s="226">
        <f t="shared" si="0"/>
        <v>235.24786324786325</v>
      </c>
      <c r="H8" s="226">
        <f t="shared" si="1"/>
        <v>44.144346431435444</v>
      </c>
      <c r="I8" s="226">
        <v>114475</v>
      </c>
      <c r="J8" s="226">
        <f t="shared" si="2"/>
        <v>489.20940170940173</v>
      </c>
      <c r="K8" s="226">
        <f t="shared" si="3"/>
        <v>91.80032076984763</v>
      </c>
      <c r="L8" s="227"/>
    </row>
    <row r="9" spans="1:12" ht="33.75">
      <c r="A9" s="223" t="s">
        <v>42</v>
      </c>
      <c r="B9" s="246">
        <v>231</v>
      </c>
      <c r="C9" s="247">
        <v>1234.5</v>
      </c>
      <c r="D9" s="224" t="s">
        <v>40</v>
      </c>
      <c r="E9" s="324">
        <v>9</v>
      </c>
      <c r="F9" s="226">
        <v>81431</v>
      </c>
      <c r="G9" s="226">
        <f t="shared" si="0"/>
        <v>352.5151515151515</v>
      </c>
      <c r="H9" s="226">
        <f t="shared" si="1"/>
        <v>65.962737950587282</v>
      </c>
      <c r="I9" s="226">
        <v>129235</v>
      </c>
      <c r="J9" s="226">
        <f t="shared" si="2"/>
        <v>559.45887445887445</v>
      </c>
      <c r="K9" s="226">
        <f t="shared" si="3"/>
        <v>104.68610773592548</v>
      </c>
      <c r="L9" s="228" t="s">
        <v>311</v>
      </c>
    </row>
    <row r="10" spans="1:12" ht="25.5" customHeight="1">
      <c r="A10" s="223" t="s">
        <v>18</v>
      </c>
      <c r="B10" s="246">
        <v>234</v>
      </c>
      <c r="C10" s="247">
        <v>1255</v>
      </c>
      <c r="D10" s="224" t="s">
        <v>40</v>
      </c>
      <c r="E10" s="324">
        <v>5</v>
      </c>
      <c r="F10" s="226">
        <v>46175</v>
      </c>
      <c r="G10" s="226">
        <f t="shared" si="0"/>
        <v>197.32905982905982</v>
      </c>
      <c r="H10" s="226">
        <f t="shared" si="1"/>
        <v>36.792828685258961</v>
      </c>
      <c r="I10" s="226">
        <v>114928</v>
      </c>
      <c r="J10" s="226">
        <f t="shared" si="2"/>
        <v>491.14529914529913</v>
      </c>
      <c r="K10" s="226">
        <f t="shared" si="3"/>
        <v>91.576095617529887</v>
      </c>
      <c r="L10" s="227"/>
    </row>
    <row r="11" spans="1:12" ht="25.5" customHeight="1">
      <c r="A11" s="223" t="s">
        <v>20</v>
      </c>
      <c r="B11" s="246">
        <v>234</v>
      </c>
      <c r="C11" s="247">
        <v>1323.5</v>
      </c>
      <c r="D11" s="224" t="s">
        <v>43</v>
      </c>
      <c r="E11" s="324">
        <v>6</v>
      </c>
      <c r="F11" s="226">
        <v>57536</v>
      </c>
      <c r="G11" s="226">
        <f t="shared" si="0"/>
        <v>245.88034188034189</v>
      </c>
      <c r="H11" s="226">
        <f t="shared" si="1"/>
        <v>43.472610502455609</v>
      </c>
      <c r="I11" s="226">
        <v>140633</v>
      </c>
      <c r="J11" s="226">
        <f t="shared" si="2"/>
        <v>600.99572649572644</v>
      </c>
      <c r="K11" s="226">
        <f t="shared" si="3"/>
        <v>106.25840574234984</v>
      </c>
      <c r="L11" s="227"/>
    </row>
    <row r="12" spans="1:12" ht="33.75">
      <c r="A12" s="396" t="s">
        <v>21</v>
      </c>
      <c r="B12" s="397">
        <v>0</v>
      </c>
      <c r="C12" s="398">
        <v>0</v>
      </c>
      <c r="D12" s="399" t="s">
        <v>43</v>
      </c>
      <c r="E12" s="400">
        <v>2</v>
      </c>
      <c r="F12" s="401"/>
      <c r="G12" s="401"/>
      <c r="H12" s="401"/>
      <c r="I12" s="401">
        <v>14</v>
      </c>
      <c r="J12" s="401"/>
      <c r="K12" s="401"/>
      <c r="L12" s="227" t="s">
        <v>297</v>
      </c>
    </row>
    <row r="13" spans="1:12" ht="25.5" customHeight="1">
      <c r="A13" s="223" t="s">
        <v>22</v>
      </c>
      <c r="B13" s="246">
        <v>236</v>
      </c>
      <c r="C13" s="247">
        <v>1326.5</v>
      </c>
      <c r="D13" s="229" t="s">
        <v>43</v>
      </c>
      <c r="E13" s="324">
        <v>5</v>
      </c>
      <c r="F13" s="230">
        <v>81110</v>
      </c>
      <c r="G13" s="230">
        <f t="shared" si="0"/>
        <v>343.68644067796612</v>
      </c>
      <c r="H13" s="230">
        <f t="shared" si="1"/>
        <v>61.145872597059935</v>
      </c>
      <c r="I13" s="226">
        <v>286420</v>
      </c>
      <c r="J13" s="231">
        <f t="shared" si="2"/>
        <v>1213.6440677966102</v>
      </c>
      <c r="K13" s="231">
        <f t="shared" si="3"/>
        <v>215.92159819072748</v>
      </c>
      <c r="L13" s="232"/>
    </row>
    <row r="14" spans="1:12" ht="25.5" customHeight="1">
      <c r="A14" s="223" t="s">
        <v>44</v>
      </c>
      <c r="B14" s="246">
        <v>191</v>
      </c>
      <c r="C14" s="247">
        <v>981.5</v>
      </c>
      <c r="D14" s="229" t="s">
        <v>45</v>
      </c>
      <c r="E14" s="324">
        <v>6</v>
      </c>
      <c r="F14" s="230">
        <v>11376</v>
      </c>
      <c r="G14" s="230">
        <f t="shared" si="0"/>
        <v>59.560209424083773</v>
      </c>
      <c r="H14" s="230">
        <f t="shared" si="1"/>
        <v>11.590422822210902</v>
      </c>
      <c r="I14" s="230">
        <v>27867</v>
      </c>
      <c r="J14" s="231">
        <f t="shared" si="2"/>
        <v>145.90052356020942</v>
      </c>
      <c r="K14" s="231">
        <f t="shared" si="3"/>
        <v>28.392256749872644</v>
      </c>
      <c r="L14" s="232"/>
    </row>
    <row r="15" spans="1:12" ht="25.5" customHeight="1">
      <c r="A15" s="223" t="s">
        <v>168</v>
      </c>
      <c r="B15" s="246">
        <v>235</v>
      </c>
      <c r="C15" s="247">
        <v>1348</v>
      </c>
      <c r="D15" s="229" t="s">
        <v>46</v>
      </c>
      <c r="E15" s="324">
        <v>6</v>
      </c>
      <c r="F15" s="230">
        <v>24890</v>
      </c>
      <c r="G15" s="230">
        <f t="shared" si="0"/>
        <v>105.91489361702128</v>
      </c>
      <c r="H15" s="230">
        <f t="shared" si="1"/>
        <v>18.46439169139466</v>
      </c>
      <c r="I15" s="230">
        <v>46042</v>
      </c>
      <c r="J15" s="231">
        <f t="shared" si="2"/>
        <v>195.92340425531916</v>
      </c>
      <c r="K15" s="231">
        <f t="shared" si="3"/>
        <v>34.155786350148368</v>
      </c>
      <c r="L15" s="232" t="s">
        <v>310</v>
      </c>
    </row>
    <row r="16" spans="1:12" ht="27.75" customHeight="1">
      <c r="A16" s="223" t="s">
        <v>135</v>
      </c>
      <c r="B16" s="246">
        <v>238</v>
      </c>
      <c r="C16" s="247">
        <v>1331</v>
      </c>
      <c r="D16" s="224" t="s">
        <v>43</v>
      </c>
      <c r="E16" s="324">
        <v>6</v>
      </c>
      <c r="F16" s="226">
        <v>48714</v>
      </c>
      <c r="G16" s="226">
        <f>F16/B16</f>
        <v>204.68067226890756</v>
      </c>
      <c r="H16" s="226">
        <f>F16/C16</f>
        <v>36.599549211119459</v>
      </c>
      <c r="I16" s="226">
        <v>88347</v>
      </c>
      <c r="J16" s="226">
        <f>I16/B16</f>
        <v>371.20588235294116</v>
      </c>
      <c r="K16" s="226">
        <f>I16/C16</f>
        <v>66.376408715251685</v>
      </c>
      <c r="L16" s="227"/>
    </row>
    <row r="17" spans="1:12" ht="25.5" customHeight="1" thickBot="1">
      <c r="A17" s="233" t="s">
        <v>47</v>
      </c>
      <c r="B17" s="248">
        <v>187</v>
      </c>
      <c r="C17" s="249">
        <v>730</v>
      </c>
      <c r="D17" s="234" t="s">
        <v>48</v>
      </c>
      <c r="E17" s="108">
        <v>4</v>
      </c>
      <c r="F17" s="235">
        <v>11865</v>
      </c>
      <c r="G17" s="235">
        <f t="shared" si="0"/>
        <v>63.449197860962563</v>
      </c>
      <c r="H17" s="235">
        <f t="shared" si="1"/>
        <v>16.253424657534246</v>
      </c>
      <c r="I17" s="235">
        <v>32328</v>
      </c>
      <c r="J17" s="235">
        <f t="shared" si="2"/>
        <v>172.87700534759358</v>
      </c>
      <c r="K17" s="235">
        <f t="shared" si="3"/>
        <v>44.284931506849318</v>
      </c>
      <c r="L17" s="236"/>
    </row>
    <row r="18" spans="1:12" ht="26.25" customHeight="1" thickBot="1">
      <c r="A18" s="106" t="s">
        <v>205</v>
      </c>
      <c r="B18" s="105" t="s">
        <v>312</v>
      </c>
      <c r="C18" s="103">
        <v>2105.5</v>
      </c>
      <c r="D18" s="104" t="s">
        <v>206</v>
      </c>
      <c r="F18" s="237" t="s">
        <v>139</v>
      </c>
      <c r="G18" s="520"/>
      <c r="H18" s="520"/>
      <c r="I18" s="521" t="s">
        <v>0</v>
      </c>
      <c r="J18" s="522"/>
    </row>
    <row r="19" spans="1:12" ht="13.5" thickBot="1">
      <c r="A19" s="238"/>
      <c r="B19" s="238"/>
      <c r="C19" s="238"/>
      <c r="D19" s="238"/>
      <c r="E19" s="239"/>
      <c r="F19" s="240">
        <v>1329068</v>
      </c>
      <c r="G19" s="523"/>
      <c r="H19" s="523"/>
      <c r="I19" s="524">
        <v>2221198</v>
      </c>
      <c r="J19" s="525"/>
    </row>
    <row r="20" spans="1:12">
      <c r="A20" s="238"/>
      <c r="B20" s="238"/>
      <c r="C20" s="238"/>
      <c r="D20" s="238"/>
      <c r="E20" s="239"/>
    </row>
    <row r="23" spans="1:12" ht="12.75" customHeight="1"/>
    <row r="28" spans="1:12">
      <c r="D28" s="241"/>
      <c r="E28" s="241"/>
    </row>
  </sheetData>
  <mergeCells count="5">
    <mergeCell ref="A1:L1"/>
    <mergeCell ref="G18:H18"/>
    <mergeCell ref="I18:J18"/>
    <mergeCell ref="G19:H19"/>
    <mergeCell ref="I19:J19"/>
  </mergeCells>
  <printOptions horizontalCentered="1"/>
  <pageMargins left="0.78740157480314965" right="0.19685039370078741" top="0.6692913385826772" bottom="0.39370078740157483" header="0.27559055118110237" footer="0.51181102362204722"/>
  <pageSetup paperSize="9" scale="94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S36"/>
  <sheetViews>
    <sheetView topLeftCell="B1" zoomScaleNormal="100" workbookViewId="0">
      <selection activeCell="U12" sqref="U12"/>
    </sheetView>
  </sheetViews>
  <sheetFormatPr baseColWidth="10" defaultRowHeight="12.75"/>
  <cols>
    <col min="1" max="1" width="14" style="6" customWidth="1"/>
    <col min="2" max="2" width="6.7109375" style="6" bestFit="1" customWidth="1"/>
    <col min="3" max="3" width="7" style="6" customWidth="1"/>
    <col min="4" max="6" width="6.5703125" style="6" bestFit="1" customWidth="1"/>
    <col min="7" max="7" width="6" style="6" bestFit="1" customWidth="1"/>
    <col min="8" max="9" width="6.5703125" style="6" bestFit="1" customWidth="1"/>
    <col min="10" max="10" width="7" style="6" customWidth="1"/>
    <col min="11" max="11" width="7.28515625" style="6" bestFit="1" customWidth="1"/>
    <col min="12" max="12" width="6" style="6" bestFit="1" customWidth="1"/>
    <col min="13" max="13" width="7" style="6" customWidth="1"/>
    <col min="14" max="14" width="6.7109375" style="6" bestFit="1" customWidth="1"/>
    <col min="15" max="15" width="7" style="6" customWidth="1"/>
    <col min="16" max="16" width="6.7109375" style="6" bestFit="1" customWidth="1"/>
    <col min="17" max="17" width="7" style="6" customWidth="1"/>
    <col min="18" max="18" width="7.7109375" style="6" customWidth="1"/>
    <col min="19" max="19" width="9.7109375" style="6" customWidth="1"/>
    <col min="20" max="16384" width="11.42578125" style="6"/>
  </cols>
  <sheetData>
    <row r="1" spans="1:19" ht="26.25" customHeight="1" thickBot="1">
      <c r="A1" s="526" t="s">
        <v>279</v>
      </c>
      <c r="B1" s="526"/>
      <c r="C1" s="526"/>
      <c r="D1" s="526"/>
      <c r="E1" s="526"/>
      <c r="F1" s="526"/>
      <c r="G1" s="526"/>
      <c r="H1" s="526"/>
      <c r="I1" s="526"/>
      <c r="J1" s="526"/>
      <c r="K1" s="526"/>
      <c r="L1" s="526"/>
      <c r="M1" s="526"/>
      <c r="N1" s="526"/>
      <c r="O1" s="526"/>
      <c r="P1" s="526"/>
      <c r="Q1" s="526"/>
      <c r="R1" s="526"/>
      <c r="S1" s="526"/>
    </row>
    <row r="2" spans="1:19" ht="67.5">
      <c r="A2" s="115">
        <v>2016</v>
      </c>
      <c r="B2" s="45" t="s">
        <v>167</v>
      </c>
      <c r="C2" s="45" t="s">
        <v>166</v>
      </c>
      <c r="D2" s="45" t="s">
        <v>13</v>
      </c>
      <c r="E2" s="45" t="s">
        <v>62</v>
      </c>
      <c r="F2" s="45" t="s">
        <v>103</v>
      </c>
      <c r="G2" s="45" t="s">
        <v>159</v>
      </c>
      <c r="H2" s="45" t="s">
        <v>18</v>
      </c>
      <c r="I2" s="45" t="s">
        <v>165</v>
      </c>
      <c r="J2" s="45" t="s">
        <v>164</v>
      </c>
      <c r="K2" s="45" t="s">
        <v>163</v>
      </c>
      <c r="L2" s="45" t="s">
        <v>162</v>
      </c>
      <c r="M2" s="45" t="s">
        <v>23</v>
      </c>
      <c r="N2" s="45" t="s">
        <v>24</v>
      </c>
      <c r="O2" s="45" t="s">
        <v>161</v>
      </c>
      <c r="P2" s="45" t="s">
        <v>160</v>
      </c>
      <c r="Q2" s="47" t="s">
        <v>273</v>
      </c>
      <c r="R2" s="304" t="s">
        <v>236</v>
      </c>
      <c r="S2" s="48" t="s">
        <v>287</v>
      </c>
    </row>
    <row r="3" spans="1:19">
      <c r="A3" s="21" t="s">
        <v>104</v>
      </c>
      <c r="B3" s="5">
        <v>2165</v>
      </c>
      <c r="C3" s="394">
        <v>14</v>
      </c>
      <c r="D3" s="5">
        <v>8265</v>
      </c>
      <c r="E3" s="5">
        <v>0</v>
      </c>
      <c r="F3" s="5">
        <v>1759</v>
      </c>
      <c r="G3" s="5">
        <v>1249</v>
      </c>
      <c r="H3" s="5">
        <v>1054</v>
      </c>
      <c r="I3" s="5">
        <v>1017</v>
      </c>
      <c r="J3" s="5">
        <v>342</v>
      </c>
      <c r="K3" s="5">
        <v>876</v>
      </c>
      <c r="L3" s="5">
        <v>1062</v>
      </c>
      <c r="M3" s="5">
        <v>288</v>
      </c>
      <c r="N3" s="5">
        <v>352</v>
      </c>
      <c r="O3" s="5">
        <v>880</v>
      </c>
      <c r="P3" s="5">
        <v>2072</v>
      </c>
      <c r="Q3" s="109">
        <v>21395</v>
      </c>
      <c r="R3" s="290">
        <v>20450</v>
      </c>
      <c r="S3" s="128">
        <f>+(Q3-R3)/R3</f>
        <v>4.6210268948655257E-2</v>
      </c>
    </row>
    <row r="4" spans="1:19" ht="25.5">
      <c r="A4" s="21" t="s">
        <v>111</v>
      </c>
      <c r="B4" s="5">
        <v>31</v>
      </c>
      <c r="C4" s="394">
        <v>0</v>
      </c>
      <c r="D4" s="5">
        <v>45</v>
      </c>
      <c r="E4" s="5">
        <v>24</v>
      </c>
      <c r="F4" s="5">
        <v>0</v>
      </c>
      <c r="G4" s="5">
        <v>60</v>
      </c>
      <c r="H4" s="5">
        <v>23</v>
      </c>
      <c r="I4" s="5">
        <v>14</v>
      </c>
      <c r="J4" s="5">
        <v>14</v>
      </c>
      <c r="K4" s="5">
        <v>17</v>
      </c>
      <c r="L4" s="5">
        <v>34</v>
      </c>
      <c r="M4" s="5">
        <v>4</v>
      </c>
      <c r="N4" s="5">
        <v>3</v>
      </c>
      <c r="O4" s="5">
        <v>33</v>
      </c>
      <c r="P4" s="5">
        <v>72</v>
      </c>
      <c r="Q4" s="109">
        <v>374</v>
      </c>
      <c r="R4" s="290">
        <v>330</v>
      </c>
      <c r="S4" s="128">
        <f t="shared" ref="S4:S12" si="0">+(Q4-R4)/R4</f>
        <v>0.13333333333333333</v>
      </c>
    </row>
    <row r="5" spans="1:19">
      <c r="A5" s="21" t="s">
        <v>26</v>
      </c>
      <c r="B5" s="5">
        <v>0</v>
      </c>
      <c r="C5" s="394">
        <v>0</v>
      </c>
      <c r="D5" s="5">
        <v>0</v>
      </c>
      <c r="E5" s="5">
        <v>57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109">
        <v>57</v>
      </c>
      <c r="R5" s="290">
        <v>83</v>
      </c>
      <c r="S5" s="128">
        <f t="shared" si="0"/>
        <v>-0.31325301204819278</v>
      </c>
    </row>
    <row r="6" spans="1:19">
      <c r="A6" s="21" t="s">
        <v>105</v>
      </c>
      <c r="B6" s="5">
        <v>0</v>
      </c>
      <c r="C6" s="394">
        <v>0</v>
      </c>
      <c r="D6" s="5">
        <v>269</v>
      </c>
      <c r="E6" s="5">
        <v>0</v>
      </c>
      <c r="F6" s="5">
        <v>3</v>
      </c>
      <c r="G6" s="5">
        <v>1</v>
      </c>
      <c r="H6" s="5">
        <v>0</v>
      </c>
      <c r="I6" s="5">
        <v>0</v>
      </c>
      <c r="J6" s="5">
        <v>0</v>
      </c>
      <c r="K6" s="5">
        <v>1</v>
      </c>
      <c r="L6" s="5">
        <v>1</v>
      </c>
      <c r="M6" s="5">
        <v>0</v>
      </c>
      <c r="N6" s="5">
        <v>0</v>
      </c>
      <c r="O6" s="5">
        <v>1</v>
      </c>
      <c r="P6" s="5">
        <v>1</v>
      </c>
      <c r="Q6" s="109">
        <v>277</v>
      </c>
      <c r="R6" s="290">
        <v>317</v>
      </c>
      <c r="S6" s="128">
        <f t="shared" si="0"/>
        <v>-0.12618296529968454</v>
      </c>
    </row>
    <row r="7" spans="1:19" ht="25.5">
      <c r="A7" s="21" t="s">
        <v>110</v>
      </c>
      <c r="B7" s="5">
        <v>31</v>
      </c>
      <c r="C7" s="394">
        <v>0</v>
      </c>
      <c r="D7" s="5">
        <v>9</v>
      </c>
      <c r="E7" s="5">
        <v>453</v>
      </c>
      <c r="F7" s="5">
        <v>0</v>
      </c>
      <c r="G7" s="5">
        <v>59</v>
      </c>
      <c r="H7" s="5">
        <v>21</v>
      </c>
      <c r="I7" s="5">
        <v>31</v>
      </c>
      <c r="J7" s="5">
        <v>7</v>
      </c>
      <c r="K7" s="5">
        <v>40</v>
      </c>
      <c r="L7" s="5">
        <v>119</v>
      </c>
      <c r="M7" s="5">
        <v>8</v>
      </c>
      <c r="N7" s="5">
        <v>23</v>
      </c>
      <c r="O7" s="5">
        <v>38</v>
      </c>
      <c r="P7" s="5">
        <v>183</v>
      </c>
      <c r="Q7" s="109">
        <v>1022</v>
      </c>
      <c r="R7" s="290">
        <v>1039</v>
      </c>
      <c r="S7" s="128">
        <f t="shared" si="0"/>
        <v>-1.6361886429258902E-2</v>
      </c>
    </row>
    <row r="8" spans="1:19">
      <c r="A8" s="21" t="s">
        <v>106</v>
      </c>
      <c r="B8" s="5">
        <v>29</v>
      </c>
      <c r="C8" s="394">
        <v>0</v>
      </c>
      <c r="D8" s="5">
        <v>76</v>
      </c>
      <c r="E8" s="5">
        <v>2</v>
      </c>
      <c r="F8" s="5">
        <v>9</v>
      </c>
      <c r="G8" s="5">
        <v>17</v>
      </c>
      <c r="H8" s="5">
        <v>17</v>
      </c>
      <c r="I8" s="5">
        <v>10</v>
      </c>
      <c r="J8" s="5">
        <v>7</v>
      </c>
      <c r="K8" s="5">
        <v>9</v>
      </c>
      <c r="L8" s="5">
        <v>92</v>
      </c>
      <c r="M8" s="5">
        <v>2</v>
      </c>
      <c r="N8" s="5">
        <v>3</v>
      </c>
      <c r="O8" s="5">
        <v>24</v>
      </c>
      <c r="P8" s="5">
        <v>10</v>
      </c>
      <c r="Q8" s="109">
        <v>307</v>
      </c>
      <c r="R8" s="290">
        <v>246</v>
      </c>
      <c r="S8" s="128">
        <f t="shared" si="0"/>
        <v>0.24796747967479674</v>
      </c>
    </row>
    <row r="9" spans="1:19">
      <c r="A9" s="21" t="s">
        <v>107</v>
      </c>
      <c r="B9" s="5">
        <v>1582</v>
      </c>
      <c r="C9" s="394">
        <v>18</v>
      </c>
      <c r="D9" s="5">
        <v>3208</v>
      </c>
      <c r="E9" s="5">
        <v>1</v>
      </c>
      <c r="F9" s="5">
        <v>630</v>
      </c>
      <c r="G9" s="5">
        <v>942</v>
      </c>
      <c r="H9" s="5">
        <v>840</v>
      </c>
      <c r="I9" s="5">
        <v>858</v>
      </c>
      <c r="J9" s="5">
        <v>385</v>
      </c>
      <c r="K9" s="5">
        <v>618</v>
      </c>
      <c r="L9" s="5">
        <v>2505</v>
      </c>
      <c r="M9" s="5">
        <v>183</v>
      </c>
      <c r="N9" s="5">
        <v>199</v>
      </c>
      <c r="O9" s="5">
        <v>1196</v>
      </c>
      <c r="P9" s="5">
        <v>1756</v>
      </c>
      <c r="Q9" s="109">
        <v>14921</v>
      </c>
      <c r="R9" s="290">
        <v>13529</v>
      </c>
      <c r="S9" s="128">
        <f t="shared" si="0"/>
        <v>0.10289008795919875</v>
      </c>
    </row>
    <row r="10" spans="1:19">
      <c r="A10" s="21" t="s">
        <v>108</v>
      </c>
      <c r="B10" s="5">
        <v>241</v>
      </c>
      <c r="C10" s="394">
        <v>4</v>
      </c>
      <c r="D10" s="5">
        <v>1921</v>
      </c>
      <c r="E10" s="5">
        <v>0</v>
      </c>
      <c r="F10" s="5">
        <v>496</v>
      </c>
      <c r="G10" s="5">
        <v>184</v>
      </c>
      <c r="H10" s="5">
        <v>114</v>
      </c>
      <c r="I10" s="5">
        <v>102</v>
      </c>
      <c r="J10" s="5">
        <v>29</v>
      </c>
      <c r="K10" s="5">
        <v>73</v>
      </c>
      <c r="L10" s="5">
        <v>157</v>
      </c>
      <c r="M10" s="5">
        <v>23</v>
      </c>
      <c r="N10" s="5">
        <v>30</v>
      </c>
      <c r="O10" s="5">
        <v>158</v>
      </c>
      <c r="P10" s="5">
        <v>190</v>
      </c>
      <c r="Q10" s="109">
        <v>3722</v>
      </c>
      <c r="R10" s="290">
        <v>3597</v>
      </c>
      <c r="S10" s="128">
        <f t="shared" si="0"/>
        <v>3.4751181540172364E-2</v>
      </c>
    </row>
    <row r="11" spans="1:19">
      <c r="A11" s="21" t="s">
        <v>109</v>
      </c>
      <c r="B11" s="5">
        <v>17</v>
      </c>
      <c r="C11" s="394">
        <v>2</v>
      </c>
      <c r="D11" s="5">
        <v>135</v>
      </c>
      <c r="E11" s="5">
        <v>0</v>
      </c>
      <c r="F11" s="5">
        <v>28</v>
      </c>
      <c r="G11" s="5">
        <v>24</v>
      </c>
      <c r="H11" s="5">
        <v>15</v>
      </c>
      <c r="I11" s="5">
        <v>24</v>
      </c>
      <c r="J11" s="5">
        <v>6</v>
      </c>
      <c r="K11" s="5">
        <v>20</v>
      </c>
      <c r="L11" s="5">
        <v>26</v>
      </c>
      <c r="M11" s="5">
        <v>1</v>
      </c>
      <c r="N11" s="5">
        <v>5</v>
      </c>
      <c r="O11" s="5">
        <v>18</v>
      </c>
      <c r="P11" s="5">
        <v>26</v>
      </c>
      <c r="Q11" s="109">
        <v>347</v>
      </c>
      <c r="R11" s="290">
        <v>325</v>
      </c>
      <c r="S11" s="128">
        <f t="shared" si="0"/>
        <v>6.7692307692307691E-2</v>
      </c>
    </row>
    <row r="12" spans="1:19">
      <c r="A12" s="22" t="s">
        <v>273</v>
      </c>
      <c r="B12" s="109">
        <v>4096</v>
      </c>
      <c r="C12" s="371">
        <v>38</v>
      </c>
      <c r="D12" s="109">
        <v>13928</v>
      </c>
      <c r="E12" s="109">
        <v>537</v>
      </c>
      <c r="F12" s="109">
        <v>2925</v>
      </c>
      <c r="G12" s="109">
        <v>2536</v>
      </c>
      <c r="H12" s="109">
        <v>2084</v>
      </c>
      <c r="I12" s="109">
        <v>2056</v>
      </c>
      <c r="J12" s="109">
        <v>790</v>
      </c>
      <c r="K12" s="109">
        <v>1654</v>
      </c>
      <c r="L12" s="109">
        <v>3996</v>
      </c>
      <c r="M12" s="109">
        <v>509</v>
      </c>
      <c r="N12" s="109">
        <v>615</v>
      </c>
      <c r="O12" s="109">
        <v>2348</v>
      </c>
      <c r="P12" s="109">
        <v>4310</v>
      </c>
      <c r="Q12" s="109">
        <v>42422</v>
      </c>
      <c r="R12" s="290">
        <v>39916</v>
      </c>
      <c r="S12" s="128">
        <f t="shared" si="0"/>
        <v>6.2781841867922641E-2</v>
      </c>
    </row>
    <row r="13" spans="1:19" ht="15" customHeight="1">
      <c r="A13" s="305" t="s">
        <v>236</v>
      </c>
      <c r="B13" s="290">
        <v>3589</v>
      </c>
      <c r="C13" s="402">
        <v>738</v>
      </c>
      <c r="D13" s="290">
        <v>13354</v>
      </c>
      <c r="E13" s="290">
        <v>533</v>
      </c>
      <c r="F13" s="290">
        <v>2662</v>
      </c>
      <c r="G13" s="290">
        <v>2469</v>
      </c>
      <c r="H13" s="290">
        <v>1976</v>
      </c>
      <c r="I13" s="290">
        <v>1820</v>
      </c>
      <c r="J13" s="290">
        <v>790</v>
      </c>
      <c r="K13" s="290">
        <v>1581</v>
      </c>
      <c r="L13" s="290">
        <v>3817</v>
      </c>
      <c r="M13" s="290">
        <v>442</v>
      </c>
      <c r="N13" s="290">
        <v>533</v>
      </c>
      <c r="O13" s="290">
        <v>1880</v>
      </c>
      <c r="P13" s="290">
        <v>3732</v>
      </c>
      <c r="Q13" s="290">
        <v>39916</v>
      </c>
      <c r="R13" s="528"/>
      <c r="S13" s="529"/>
    </row>
    <row r="14" spans="1:19" ht="15.75" customHeight="1" thickBot="1">
      <c r="A14" s="25" t="s">
        <v>287</v>
      </c>
      <c r="B14" s="75">
        <f>+(B12-B13)/B13</f>
        <v>0.14126497631652271</v>
      </c>
      <c r="C14" s="403"/>
      <c r="D14" s="75">
        <f t="shared" ref="D14:Q14" si="1">+(D12-D13)/D13</f>
        <v>4.2983375767560283E-2</v>
      </c>
      <c r="E14" s="75">
        <f t="shared" si="1"/>
        <v>7.5046904315196998E-3</v>
      </c>
      <c r="F14" s="75">
        <f t="shared" si="1"/>
        <v>9.8797896318557482E-2</v>
      </c>
      <c r="G14" s="75">
        <f t="shared" si="1"/>
        <v>2.7136492507087891E-2</v>
      </c>
      <c r="H14" s="75">
        <f t="shared" si="1"/>
        <v>5.4655870445344132E-2</v>
      </c>
      <c r="I14" s="75">
        <f t="shared" si="1"/>
        <v>0.12967032967032968</v>
      </c>
      <c r="J14" s="75">
        <f t="shared" si="1"/>
        <v>0</v>
      </c>
      <c r="K14" s="75">
        <f t="shared" si="1"/>
        <v>4.6173308032890575E-2</v>
      </c>
      <c r="L14" s="75">
        <f t="shared" si="1"/>
        <v>4.6895467644747182E-2</v>
      </c>
      <c r="M14" s="75">
        <f t="shared" si="1"/>
        <v>0.15158371040723981</v>
      </c>
      <c r="N14" s="75">
        <f t="shared" si="1"/>
        <v>0.15384615384615385</v>
      </c>
      <c r="O14" s="75">
        <f t="shared" si="1"/>
        <v>0.24893617021276596</v>
      </c>
      <c r="P14" s="75">
        <f t="shared" si="1"/>
        <v>0.15487674169346194</v>
      </c>
      <c r="Q14" s="75">
        <f t="shared" si="1"/>
        <v>6.2781841867922641E-2</v>
      </c>
      <c r="R14" s="530"/>
      <c r="S14" s="531"/>
    </row>
    <row r="36" spans="1:19">
      <c r="A36" s="527"/>
      <c r="B36" s="527"/>
      <c r="C36" s="527"/>
      <c r="D36" s="527"/>
      <c r="E36" s="527"/>
      <c r="F36" s="527"/>
      <c r="G36" s="527"/>
      <c r="H36" s="527"/>
      <c r="I36" s="527"/>
      <c r="J36" s="527"/>
      <c r="K36" s="527"/>
      <c r="L36" s="527"/>
      <c r="M36" s="527"/>
      <c r="N36" s="527"/>
      <c r="O36" s="527"/>
      <c r="P36" s="527"/>
      <c r="Q36" s="527"/>
      <c r="R36" s="527"/>
      <c r="S36" s="527"/>
    </row>
  </sheetData>
  <mergeCells count="3">
    <mergeCell ref="A1:S1"/>
    <mergeCell ref="A36:S36"/>
    <mergeCell ref="R13:S14"/>
  </mergeCells>
  <phoneticPr fontId="9" type="noConversion"/>
  <printOptions horizontalCentered="1"/>
  <pageMargins left="0.78740157480314965" right="0.19685039370078741" top="0.39370078740157483" bottom="0.19685039370078741" header="0.11811023622047245" footer="0.51181102362204722"/>
  <pageSetup paperSize="9" scale="9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T44"/>
  <sheetViews>
    <sheetView zoomScaleNormal="100" workbookViewId="0">
      <pane xSplit="1" ySplit="2" topLeftCell="B12" activePane="bottomRight" state="frozen"/>
      <selection activeCell="H21" sqref="H21"/>
      <selection pane="topRight" activeCell="H21" sqref="H21"/>
      <selection pane="bottomLeft" activeCell="H21" sqref="H21"/>
      <selection pane="bottomRight" activeCell="A19" sqref="A19"/>
    </sheetView>
  </sheetViews>
  <sheetFormatPr baseColWidth="10" defaultRowHeight="12.75"/>
  <cols>
    <col min="1" max="1" width="34.7109375" style="12" customWidth="1"/>
    <col min="2" max="3" width="5.7109375" style="12" customWidth="1"/>
    <col min="4" max="4" width="6.28515625" style="12" customWidth="1"/>
    <col min="5" max="5" width="6.5703125" style="12" bestFit="1" customWidth="1"/>
    <col min="6" max="16" width="5.7109375" style="12" customWidth="1"/>
    <col min="17" max="17" width="8.85546875" style="79" customWidth="1"/>
    <col min="18" max="16384" width="11.42578125" style="12"/>
  </cols>
  <sheetData>
    <row r="1" spans="1:20" ht="16.5" thickBot="1">
      <c r="A1" s="532" t="s">
        <v>280</v>
      </c>
      <c r="B1" s="532"/>
      <c r="C1" s="532"/>
      <c r="D1" s="532"/>
      <c r="E1" s="532"/>
      <c r="F1" s="532"/>
      <c r="G1" s="532"/>
      <c r="H1" s="532"/>
      <c r="I1" s="532"/>
      <c r="J1" s="532"/>
      <c r="K1" s="532"/>
      <c r="L1" s="532"/>
      <c r="M1" s="532"/>
      <c r="N1" s="532"/>
      <c r="O1" s="532"/>
      <c r="P1" s="532"/>
      <c r="Q1" s="532"/>
    </row>
    <row r="2" spans="1:20" ht="66" customHeight="1">
      <c r="A2" s="81"/>
      <c r="B2" s="57" t="s">
        <v>167</v>
      </c>
      <c r="C2" s="49" t="s">
        <v>166</v>
      </c>
      <c r="D2" s="53" t="s">
        <v>13</v>
      </c>
      <c r="E2" s="53" t="s">
        <v>62</v>
      </c>
      <c r="F2" s="53" t="s">
        <v>103</v>
      </c>
      <c r="G2" s="50" t="s">
        <v>159</v>
      </c>
      <c r="H2" s="51" t="s">
        <v>18</v>
      </c>
      <c r="I2" s="53" t="s">
        <v>165</v>
      </c>
      <c r="J2" s="52" t="s">
        <v>164</v>
      </c>
      <c r="K2" s="68" t="s">
        <v>163</v>
      </c>
      <c r="L2" s="53" t="s">
        <v>162</v>
      </c>
      <c r="M2" s="67" t="s">
        <v>23</v>
      </c>
      <c r="N2" s="53" t="s">
        <v>24</v>
      </c>
      <c r="O2" s="53" t="s">
        <v>161</v>
      </c>
      <c r="P2" s="53" t="s">
        <v>160</v>
      </c>
      <c r="Q2" s="69" t="s">
        <v>25</v>
      </c>
    </row>
    <row r="3" spans="1:20">
      <c r="A3" s="82" t="s">
        <v>65</v>
      </c>
      <c r="B3" s="5">
        <v>0</v>
      </c>
      <c r="C3" s="295">
        <v>0</v>
      </c>
      <c r="D3" s="5">
        <v>48</v>
      </c>
      <c r="E3" s="5">
        <v>2</v>
      </c>
      <c r="F3" s="5">
        <v>4</v>
      </c>
      <c r="G3" s="5">
        <v>66</v>
      </c>
      <c r="H3" s="5">
        <v>0</v>
      </c>
      <c r="I3" s="5">
        <v>3</v>
      </c>
      <c r="J3" s="5">
        <v>0</v>
      </c>
      <c r="K3" s="5">
        <v>1</v>
      </c>
      <c r="L3" s="5">
        <v>3</v>
      </c>
      <c r="M3" s="5">
        <v>0</v>
      </c>
      <c r="N3" s="5">
        <v>0</v>
      </c>
      <c r="O3" s="5">
        <v>2</v>
      </c>
      <c r="P3" s="5">
        <v>3</v>
      </c>
      <c r="Q3" s="86">
        <v>132</v>
      </c>
    </row>
    <row r="4" spans="1:20">
      <c r="A4" s="82" t="s">
        <v>66</v>
      </c>
      <c r="B4" s="5">
        <v>1</v>
      </c>
      <c r="C4" s="295">
        <v>0</v>
      </c>
      <c r="D4" s="5">
        <v>2</v>
      </c>
      <c r="E4" s="5">
        <v>2</v>
      </c>
      <c r="F4" s="5">
        <v>4</v>
      </c>
      <c r="G4" s="5">
        <v>103</v>
      </c>
      <c r="H4" s="5">
        <v>0</v>
      </c>
      <c r="I4" s="5">
        <v>0</v>
      </c>
      <c r="J4" s="5">
        <v>0</v>
      </c>
      <c r="K4" s="5">
        <v>0</v>
      </c>
      <c r="L4" s="5">
        <v>1</v>
      </c>
      <c r="M4" s="5">
        <v>0</v>
      </c>
      <c r="N4" s="5">
        <v>0</v>
      </c>
      <c r="O4" s="5">
        <v>0</v>
      </c>
      <c r="P4" s="5">
        <v>0</v>
      </c>
      <c r="Q4" s="86">
        <v>113</v>
      </c>
    </row>
    <row r="5" spans="1:20">
      <c r="A5" s="164" t="s">
        <v>224</v>
      </c>
      <c r="B5" s="5">
        <v>644</v>
      </c>
      <c r="C5" s="295">
        <v>27</v>
      </c>
      <c r="D5" s="5">
        <v>535</v>
      </c>
      <c r="E5" s="5">
        <v>15</v>
      </c>
      <c r="F5" s="5">
        <v>69</v>
      </c>
      <c r="G5" s="5">
        <v>43</v>
      </c>
      <c r="H5" s="5">
        <v>1</v>
      </c>
      <c r="I5" s="5">
        <v>12</v>
      </c>
      <c r="J5" s="5">
        <v>1</v>
      </c>
      <c r="K5" s="5">
        <v>3</v>
      </c>
      <c r="L5" s="5">
        <v>20</v>
      </c>
      <c r="M5" s="5">
        <v>0</v>
      </c>
      <c r="N5" s="5">
        <v>20</v>
      </c>
      <c r="O5" s="5">
        <v>1</v>
      </c>
      <c r="P5" s="5">
        <v>15</v>
      </c>
      <c r="Q5" s="86">
        <v>1406</v>
      </c>
      <c r="S5" s="157"/>
    </row>
    <row r="6" spans="1:20">
      <c r="A6" s="83" t="s">
        <v>67</v>
      </c>
      <c r="B6" s="5">
        <v>4</v>
      </c>
      <c r="C6" s="295">
        <v>0</v>
      </c>
      <c r="D6" s="5">
        <v>17</v>
      </c>
      <c r="E6" s="5">
        <v>0</v>
      </c>
      <c r="F6" s="5">
        <v>5</v>
      </c>
      <c r="G6" s="30">
        <v>1032</v>
      </c>
      <c r="H6" s="5">
        <v>1</v>
      </c>
      <c r="I6" s="5">
        <v>0</v>
      </c>
      <c r="J6" s="5">
        <v>0</v>
      </c>
      <c r="K6" s="5">
        <v>2</v>
      </c>
      <c r="L6" s="5">
        <v>1</v>
      </c>
      <c r="M6" s="5">
        <v>0</v>
      </c>
      <c r="N6" s="5">
        <v>0</v>
      </c>
      <c r="O6" s="5">
        <v>1</v>
      </c>
      <c r="P6" s="5">
        <v>0</v>
      </c>
      <c r="Q6" s="86">
        <v>1063</v>
      </c>
    </row>
    <row r="7" spans="1:20">
      <c r="A7" s="84" t="s">
        <v>68</v>
      </c>
      <c r="B7" s="17">
        <v>984</v>
      </c>
      <c r="C7" s="295">
        <v>0</v>
      </c>
      <c r="D7" s="5">
        <v>25</v>
      </c>
      <c r="E7" s="5">
        <v>0</v>
      </c>
      <c r="F7" s="5">
        <v>4</v>
      </c>
      <c r="G7" s="5">
        <v>4</v>
      </c>
      <c r="H7" s="5">
        <v>0</v>
      </c>
      <c r="I7" s="5">
        <v>0</v>
      </c>
      <c r="J7" s="5">
        <v>0</v>
      </c>
      <c r="K7" s="5">
        <v>0</v>
      </c>
      <c r="L7" s="5">
        <v>2</v>
      </c>
      <c r="M7" s="5">
        <v>0</v>
      </c>
      <c r="N7" s="5">
        <v>1</v>
      </c>
      <c r="O7" s="5">
        <v>1</v>
      </c>
      <c r="P7" s="5">
        <v>1</v>
      </c>
      <c r="Q7" s="86">
        <v>1022</v>
      </c>
      <c r="S7" s="157"/>
    </row>
    <row r="8" spans="1:20">
      <c r="A8" s="82" t="s">
        <v>69</v>
      </c>
      <c r="B8" s="5">
        <v>4</v>
      </c>
      <c r="C8" s="295">
        <v>0</v>
      </c>
      <c r="D8" s="5">
        <v>6</v>
      </c>
      <c r="E8" s="5">
        <v>0</v>
      </c>
      <c r="F8" s="5">
        <v>1</v>
      </c>
      <c r="G8" s="5">
        <v>0</v>
      </c>
      <c r="H8" s="5">
        <v>74</v>
      </c>
      <c r="I8" s="5">
        <v>1</v>
      </c>
      <c r="J8" s="5">
        <v>0</v>
      </c>
      <c r="K8" s="5">
        <v>0</v>
      </c>
      <c r="L8" s="5">
        <v>3</v>
      </c>
      <c r="M8" s="5">
        <v>4</v>
      </c>
      <c r="N8" s="5">
        <v>0</v>
      </c>
      <c r="O8" s="5">
        <v>0</v>
      </c>
      <c r="P8" s="5">
        <v>0</v>
      </c>
      <c r="Q8" s="86">
        <v>93</v>
      </c>
      <c r="S8" s="157"/>
    </row>
    <row r="9" spans="1:20">
      <c r="A9" s="82" t="s">
        <v>70</v>
      </c>
      <c r="B9" s="5">
        <v>1</v>
      </c>
      <c r="C9" s="295">
        <v>0</v>
      </c>
      <c r="D9" s="5">
        <v>16</v>
      </c>
      <c r="E9" s="5">
        <v>3</v>
      </c>
      <c r="F9" s="5">
        <v>4</v>
      </c>
      <c r="G9" s="5">
        <v>0</v>
      </c>
      <c r="H9" s="5">
        <v>154</v>
      </c>
      <c r="I9" s="5">
        <v>0</v>
      </c>
      <c r="J9" s="5">
        <v>0</v>
      </c>
      <c r="K9" s="5">
        <v>0</v>
      </c>
      <c r="L9" s="5">
        <v>6</v>
      </c>
      <c r="M9" s="5">
        <v>0</v>
      </c>
      <c r="N9" s="5">
        <v>0</v>
      </c>
      <c r="O9" s="5">
        <v>0</v>
      </c>
      <c r="P9" s="5">
        <v>5</v>
      </c>
      <c r="Q9" s="86">
        <v>189</v>
      </c>
    </row>
    <row r="10" spans="1:20">
      <c r="A10" s="82" t="s">
        <v>71</v>
      </c>
      <c r="B10" s="5">
        <v>0</v>
      </c>
      <c r="C10" s="295">
        <v>0</v>
      </c>
      <c r="D10" s="5">
        <v>19</v>
      </c>
      <c r="E10" s="5">
        <v>3</v>
      </c>
      <c r="F10" s="5">
        <v>4</v>
      </c>
      <c r="G10" s="5">
        <v>0</v>
      </c>
      <c r="H10" s="5">
        <v>43</v>
      </c>
      <c r="I10" s="5">
        <v>2</v>
      </c>
      <c r="J10" s="5">
        <v>0</v>
      </c>
      <c r="K10" s="5">
        <v>1</v>
      </c>
      <c r="L10" s="5">
        <v>11</v>
      </c>
      <c r="M10" s="5">
        <v>7</v>
      </c>
      <c r="N10" s="5">
        <v>0</v>
      </c>
      <c r="O10" s="5">
        <v>1</v>
      </c>
      <c r="P10" s="5">
        <v>7</v>
      </c>
      <c r="Q10" s="86">
        <v>98</v>
      </c>
    </row>
    <row r="11" spans="1:20">
      <c r="A11" s="82" t="s">
        <v>72</v>
      </c>
      <c r="B11" s="5">
        <v>78</v>
      </c>
      <c r="C11" s="295">
        <v>1</v>
      </c>
      <c r="D11" s="5">
        <v>83</v>
      </c>
      <c r="E11" s="5">
        <v>6</v>
      </c>
      <c r="F11" s="5">
        <v>19</v>
      </c>
      <c r="G11" s="5">
        <v>0</v>
      </c>
      <c r="H11" s="5">
        <v>4</v>
      </c>
      <c r="I11" s="5">
        <v>3</v>
      </c>
      <c r="J11" s="5">
        <v>0</v>
      </c>
      <c r="K11" s="5">
        <v>3</v>
      </c>
      <c r="L11" s="5">
        <v>229</v>
      </c>
      <c r="M11" s="5">
        <v>0</v>
      </c>
      <c r="N11" s="5">
        <v>0</v>
      </c>
      <c r="O11" s="5">
        <v>5</v>
      </c>
      <c r="P11" s="5">
        <v>2</v>
      </c>
      <c r="Q11" s="86">
        <v>433</v>
      </c>
    </row>
    <row r="12" spans="1:20">
      <c r="A12" s="82" t="s">
        <v>73</v>
      </c>
      <c r="B12" s="5">
        <v>366</v>
      </c>
      <c r="C12" s="295">
        <v>0</v>
      </c>
      <c r="D12" s="5">
        <v>49</v>
      </c>
      <c r="E12" s="5">
        <v>7</v>
      </c>
      <c r="F12" s="5">
        <v>6</v>
      </c>
      <c r="G12" s="5">
        <v>17</v>
      </c>
      <c r="H12" s="5">
        <v>1</v>
      </c>
      <c r="I12" s="5">
        <v>0</v>
      </c>
      <c r="J12" s="5">
        <v>1</v>
      </c>
      <c r="K12" s="5">
        <v>2</v>
      </c>
      <c r="L12" s="5">
        <v>5</v>
      </c>
      <c r="M12" s="5">
        <v>1</v>
      </c>
      <c r="N12" s="5">
        <v>1</v>
      </c>
      <c r="O12" s="5">
        <v>6</v>
      </c>
      <c r="P12" s="5">
        <v>0</v>
      </c>
      <c r="Q12" s="86">
        <v>462</v>
      </c>
      <c r="T12" s="158"/>
    </row>
    <row r="13" spans="1:20">
      <c r="A13" s="82" t="s">
        <v>74</v>
      </c>
      <c r="B13" s="5">
        <v>0</v>
      </c>
      <c r="C13" s="295">
        <v>0</v>
      </c>
      <c r="D13" s="5">
        <v>89</v>
      </c>
      <c r="E13" s="5">
        <v>6</v>
      </c>
      <c r="F13" s="5">
        <v>16</v>
      </c>
      <c r="G13" s="5">
        <v>1</v>
      </c>
      <c r="H13" s="5">
        <v>28</v>
      </c>
      <c r="I13" s="5">
        <v>6</v>
      </c>
      <c r="J13" s="5">
        <v>0</v>
      </c>
      <c r="K13" s="5">
        <v>0</v>
      </c>
      <c r="L13" s="5">
        <v>110</v>
      </c>
      <c r="M13" s="5">
        <v>7</v>
      </c>
      <c r="N13" s="5">
        <v>1</v>
      </c>
      <c r="O13" s="5">
        <v>14</v>
      </c>
      <c r="P13" s="5">
        <v>12</v>
      </c>
      <c r="Q13" s="86">
        <v>290</v>
      </c>
    </row>
    <row r="14" spans="1:20">
      <c r="A14" s="82" t="s">
        <v>75</v>
      </c>
      <c r="B14" s="5">
        <v>2</v>
      </c>
      <c r="C14" s="295">
        <v>0</v>
      </c>
      <c r="D14" s="5">
        <v>159</v>
      </c>
      <c r="E14" s="5">
        <v>10</v>
      </c>
      <c r="F14" s="5">
        <v>32</v>
      </c>
      <c r="G14" s="5">
        <v>1</v>
      </c>
      <c r="H14" s="5">
        <v>1</v>
      </c>
      <c r="I14" s="5">
        <v>74</v>
      </c>
      <c r="J14" s="5">
        <v>3</v>
      </c>
      <c r="K14" s="5">
        <v>69</v>
      </c>
      <c r="L14" s="5">
        <v>3</v>
      </c>
      <c r="M14" s="5">
        <v>0</v>
      </c>
      <c r="N14" s="5">
        <v>0</v>
      </c>
      <c r="O14" s="5">
        <v>0</v>
      </c>
      <c r="P14" s="5">
        <v>4</v>
      </c>
      <c r="Q14" s="86">
        <v>358</v>
      </c>
    </row>
    <row r="15" spans="1:20">
      <c r="A15" s="85" t="s">
        <v>76</v>
      </c>
      <c r="B15" s="5">
        <v>0</v>
      </c>
      <c r="C15" s="295">
        <v>0</v>
      </c>
      <c r="D15" s="5">
        <v>11</v>
      </c>
      <c r="E15" s="5">
        <v>3</v>
      </c>
      <c r="F15" s="5">
        <v>2</v>
      </c>
      <c r="G15" s="5">
        <v>0</v>
      </c>
      <c r="H15" s="5">
        <v>15</v>
      </c>
      <c r="I15" s="5">
        <v>1</v>
      </c>
      <c r="J15" s="5">
        <v>0</v>
      </c>
      <c r="K15" s="5">
        <v>0</v>
      </c>
      <c r="L15" s="5">
        <v>1</v>
      </c>
      <c r="M15" s="66">
        <v>342</v>
      </c>
      <c r="N15" s="5">
        <v>0</v>
      </c>
      <c r="O15" s="5">
        <v>2</v>
      </c>
      <c r="P15" s="5">
        <v>1</v>
      </c>
      <c r="Q15" s="86">
        <v>378</v>
      </c>
    </row>
    <row r="16" spans="1:20">
      <c r="A16" s="82" t="s">
        <v>77</v>
      </c>
      <c r="B16" s="5">
        <v>232</v>
      </c>
      <c r="C16" s="295">
        <v>0</v>
      </c>
      <c r="D16" s="5">
        <v>100</v>
      </c>
      <c r="E16" s="5">
        <v>8</v>
      </c>
      <c r="F16" s="5">
        <v>16</v>
      </c>
      <c r="G16" s="5">
        <v>130</v>
      </c>
      <c r="H16" s="5">
        <v>0</v>
      </c>
      <c r="I16" s="5">
        <v>9</v>
      </c>
      <c r="J16" s="5">
        <v>0</v>
      </c>
      <c r="K16" s="5">
        <v>3</v>
      </c>
      <c r="L16" s="5">
        <v>6</v>
      </c>
      <c r="M16" s="5">
        <v>0</v>
      </c>
      <c r="N16" s="5">
        <v>0</v>
      </c>
      <c r="O16" s="5">
        <v>0</v>
      </c>
      <c r="P16" s="5">
        <v>2</v>
      </c>
      <c r="Q16" s="86">
        <v>506</v>
      </c>
      <c r="T16" s="158"/>
    </row>
    <row r="17" spans="1:20">
      <c r="A17" s="82" t="s">
        <v>78</v>
      </c>
      <c r="B17" s="5">
        <v>16</v>
      </c>
      <c r="C17" s="295">
        <v>0</v>
      </c>
      <c r="D17" s="5">
        <v>1</v>
      </c>
      <c r="E17" s="5">
        <v>0</v>
      </c>
      <c r="F17" s="5">
        <v>1</v>
      </c>
      <c r="G17" s="5">
        <v>52</v>
      </c>
      <c r="H17" s="5">
        <v>0</v>
      </c>
      <c r="I17" s="5">
        <v>1</v>
      </c>
      <c r="J17" s="5">
        <v>0</v>
      </c>
      <c r="K17" s="5">
        <v>1</v>
      </c>
      <c r="L17" s="5">
        <v>1</v>
      </c>
      <c r="M17" s="5">
        <v>0</v>
      </c>
      <c r="N17" s="5">
        <v>0</v>
      </c>
      <c r="O17" s="5">
        <v>0</v>
      </c>
      <c r="P17" s="5">
        <v>0</v>
      </c>
      <c r="Q17" s="86">
        <v>73</v>
      </c>
    </row>
    <row r="18" spans="1:20">
      <c r="A18" s="163" t="s">
        <v>223</v>
      </c>
      <c r="B18" s="5">
        <v>171</v>
      </c>
      <c r="C18" s="295">
        <v>0</v>
      </c>
      <c r="D18" s="5">
        <v>32</v>
      </c>
      <c r="E18" s="5">
        <v>3</v>
      </c>
      <c r="F18" s="5">
        <v>4</v>
      </c>
      <c r="G18" s="5">
        <v>3</v>
      </c>
      <c r="H18" s="5">
        <v>0</v>
      </c>
      <c r="I18" s="5">
        <v>0</v>
      </c>
      <c r="J18" s="5">
        <v>0</v>
      </c>
      <c r="K18" s="5">
        <v>2</v>
      </c>
      <c r="L18" s="5">
        <v>12</v>
      </c>
      <c r="M18" s="5">
        <v>0</v>
      </c>
      <c r="N18" s="5">
        <v>0</v>
      </c>
      <c r="O18" s="5">
        <v>0</v>
      </c>
      <c r="P18" s="5">
        <v>0</v>
      </c>
      <c r="Q18" s="86">
        <v>227</v>
      </c>
      <c r="T18" s="158"/>
    </row>
    <row r="19" spans="1:20">
      <c r="A19" s="327" t="s">
        <v>140</v>
      </c>
      <c r="B19" s="5">
        <v>554</v>
      </c>
      <c r="C19" s="295">
        <v>9</v>
      </c>
      <c r="D19" s="29">
        <v>11236</v>
      </c>
      <c r="E19" s="29">
        <v>379</v>
      </c>
      <c r="F19" s="29">
        <v>2475</v>
      </c>
      <c r="G19" s="29">
        <v>67</v>
      </c>
      <c r="H19" s="29">
        <v>149</v>
      </c>
      <c r="I19" s="29">
        <v>1792</v>
      </c>
      <c r="J19" s="29">
        <v>8</v>
      </c>
      <c r="K19" s="29">
        <v>76</v>
      </c>
      <c r="L19" s="29">
        <v>3273</v>
      </c>
      <c r="M19" s="29">
        <v>71</v>
      </c>
      <c r="N19" s="29">
        <v>571</v>
      </c>
      <c r="O19" s="29">
        <v>2231</v>
      </c>
      <c r="P19" s="29">
        <v>4111</v>
      </c>
      <c r="Q19" s="86">
        <v>27002</v>
      </c>
    </row>
    <row r="20" spans="1:20">
      <c r="A20" s="163" t="s">
        <v>239</v>
      </c>
      <c r="B20" s="5">
        <v>3</v>
      </c>
      <c r="C20" s="295">
        <v>0</v>
      </c>
      <c r="D20" s="5">
        <v>6</v>
      </c>
      <c r="E20" s="5">
        <v>0</v>
      </c>
      <c r="F20" s="5">
        <v>2</v>
      </c>
      <c r="G20" s="5">
        <v>0</v>
      </c>
      <c r="H20" s="5">
        <v>162</v>
      </c>
      <c r="I20" s="5">
        <v>0</v>
      </c>
      <c r="J20" s="5">
        <v>0</v>
      </c>
      <c r="K20" s="5">
        <v>0</v>
      </c>
      <c r="L20" s="5">
        <v>3</v>
      </c>
      <c r="M20" s="5">
        <v>1</v>
      </c>
      <c r="N20" s="5">
        <v>0</v>
      </c>
      <c r="O20" s="5">
        <v>0</v>
      </c>
      <c r="P20" s="5">
        <v>1</v>
      </c>
      <c r="Q20" s="86">
        <v>178</v>
      </c>
    </row>
    <row r="21" spans="1:20">
      <c r="A21" s="88" t="s">
        <v>80</v>
      </c>
      <c r="B21" s="5">
        <v>1</v>
      </c>
      <c r="C21" s="295">
        <v>0</v>
      </c>
      <c r="D21" s="5">
        <v>33</v>
      </c>
      <c r="E21" s="5">
        <v>3</v>
      </c>
      <c r="F21" s="5">
        <v>4</v>
      </c>
      <c r="G21" s="5">
        <v>3</v>
      </c>
      <c r="H21" s="5">
        <v>0</v>
      </c>
      <c r="I21" s="5">
        <v>5</v>
      </c>
      <c r="J21" s="5">
        <v>0</v>
      </c>
      <c r="K21" s="65">
        <v>1386</v>
      </c>
      <c r="L21" s="5">
        <v>6</v>
      </c>
      <c r="M21" s="5">
        <v>0</v>
      </c>
      <c r="N21" s="5">
        <v>0</v>
      </c>
      <c r="O21" s="5">
        <v>0</v>
      </c>
      <c r="P21" s="5">
        <v>1</v>
      </c>
      <c r="Q21" s="86">
        <v>1442</v>
      </c>
    </row>
    <row r="22" spans="1:20">
      <c r="A22" s="87" t="s">
        <v>79</v>
      </c>
      <c r="B22" s="5">
        <v>2</v>
      </c>
      <c r="C22" s="295">
        <v>0</v>
      </c>
      <c r="D22" s="5">
        <v>19</v>
      </c>
      <c r="E22" s="5">
        <v>7</v>
      </c>
      <c r="F22" s="5">
        <v>4</v>
      </c>
      <c r="G22" s="5">
        <v>0</v>
      </c>
      <c r="H22" s="31">
        <v>986</v>
      </c>
      <c r="I22" s="5">
        <v>3</v>
      </c>
      <c r="J22" s="5">
        <v>1</v>
      </c>
      <c r="K22" s="5">
        <v>0</v>
      </c>
      <c r="L22" s="5">
        <v>10</v>
      </c>
      <c r="M22" s="5">
        <v>19</v>
      </c>
      <c r="N22" s="5">
        <v>1</v>
      </c>
      <c r="O22" s="5">
        <v>3</v>
      </c>
      <c r="P22" s="5">
        <v>5</v>
      </c>
      <c r="Q22" s="86">
        <v>1060</v>
      </c>
    </row>
    <row r="23" spans="1:20">
      <c r="A23" s="163" t="s">
        <v>225</v>
      </c>
      <c r="B23" s="5">
        <v>409</v>
      </c>
      <c r="C23" s="295">
        <v>1</v>
      </c>
      <c r="D23" s="5">
        <v>52</v>
      </c>
      <c r="E23" s="5">
        <v>3</v>
      </c>
      <c r="F23" s="5">
        <v>8</v>
      </c>
      <c r="G23" s="5">
        <v>10</v>
      </c>
      <c r="H23" s="5">
        <v>1</v>
      </c>
      <c r="I23" s="5">
        <v>1</v>
      </c>
      <c r="J23" s="5">
        <v>0</v>
      </c>
      <c r="K23" s="5">
        <v>4</v>
      </c>
      <c r="L23" s="5">
        <v>12</v>
      </c>
      <c r="M23" s="5">
        <v>0</v>
      </c>
      <c r="N23" s="5">
        <v>2</v>
      </c>
      <c r="O23" s="5">
        <v>4</v>
      </c>
      <c r="P23" s="5">
        <v>2</v>
      </c>
      <c r="Q23" s="86">
        <v>509</v>
      </c>
    </row>
    <row r="24" spans="1:20">
      <c r="A24" s="82" t="s">
        <v>81</v>
      </c>
      <c r="B24" s="5">
        <v>0</v>
      </c>
      <c r="C24" s="295">
        <v>0</v>
      </c>
      <c r="D24" s="5">
        <v>2</v>
      </c>
      <c r="E24" s="5">
        <v>0</v>
      </c>
      <c r="F24" s="5">
        <v>0</v>
      </c>
      <c r="G24" s="5">
        <v>126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1</v>
      </c>
      <c r="Q24" s="86">
        <v>129</v>
      </c>
    </row>
    <row r="25" spans="1:20">
      <c r="A25" s="82" t="s">
        <v>82</v>
      </c>
      <c r="B25" s="5">
        <v>1</v>
      </c>
      <c r="C25" s="295">
        <v>0</v>
      </c>
      <c r="D25" s="5">
        <v>19</v>
      </c>
      <c r="E25" s="5">
        <v>2</v>
      </c>
      <c r="F25" s="5">
        <v>3</v>
      </c>
      <c r="G25" s="5">
        <v>63</v>
      </c>
      <c r="H25" s="5">
        <v>0</v>
      </c>
      <c r="I25" s="5">
        <v>0</v>
      </c>
      <c r="J25" s="5">
        <v>0</v>
      </c>
      <c r="K25" s="5">
        <v>3</v>
      </c>
      <c r="L25" s="5">
        <v>1</v>
      </c>
      <c r="M25" s="5">
        <v>0</v>
      </c>
      <c r="N25" s="5">
        <v>0</v>
      </c>
      <c r="O25" s="5">
        <v>0</v>
      </c>
      <c r="P25" s="5">
        <v>2</v>
      </c>
      <c r="Q25" s="86">
        <v>94</v>
      </c>
    </row>
    <row r="26" spans="1:20">
      <c r="A26" s="82" t="s">
        <v>83</v>
      </c>
      <c r="B26" s="5">
        <v>5</v>
      </c>
      <c r="C26" s="295">
        <v>0</v>
      </c>
      <c r="D26" s="5">
        <v>8</v>
      </c>
      <c r="E26" s="5">
        <v>0</v>
      </c>
      <c r="F26" s="5">
        <v>0</v>
      </c>
      <c r="G26" s="5">
        <v>91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4</v>
      </c>
      <c r="O26" s="5">
        <v>0</v>
      </c>
      <c r="P26" s="5">
        <v>0</v>
      </c>
      <c r="Q26" s="86">
        <v>108</v>
      </c>
    </row>
    <row r="27" spans="1:20">
      <c r="A27" s="163" t="s">
        <v>240</v>
      </c>
      <c r="B27" s="5">
        <v>1</v>
      </c>
      <c r="C27" s="295">
        <v>0</v>
      </c>
      <c r="D27" s="5">
        <v>8</v>
      </c>
      <c r="E27" s="5">
        <v>1</v>
      </c>
      <c r="F27" s="5">
        <v>0</v>
      </c>
      <c r="G27" s="5">
        <v>119</v>
      </c>
      <c r="H27" s="5">
        <v>0</v>
      </c>
      <c r="I27" s="5">
        <v>0</v>
      </c>
      <c r="J27" s="5">
        <v>1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86">
        <v>130</v>
      </c>
    </row>
    <row r="28" spans="1:20">
      <c r="A28" s="163" t="s">
        <v>241</v>
      </c>
      <c r="B28" s="5">
        <v>1</v>
      </c>
      <c r="C28" s="295">
        <v>0</v>
      </c>
      <c r="D28" s="5">
        <v>35</v>
      </c>
      <c r="E28" s="5">
        <v>4</v>
      </c>
      <c r="F28" s="5">
        <v>4</v>
      </c>
      <c r="G28" s="5">
        <v>0</v>
      </c>
      <c r="H28" s="5">
        <v>284</v>
      </c>
      <c r="I28" s="5">
        <v>0</v>
      </c>
      <c r="J28" s="5">
        <v>0</v>
      </c>
      <c r="K28" s="5">
        <v>0</v>
      </c>
      <c r="L28" s="5">
        <v>31</v>
      </c>
      <c r="M28" s="5">
        <v>18</v>
      </c>
      <c r="N28" s="5">
        <v>0</v>
      </c>
      <c r="O28" s="5">
        <v>3</v>
      </c>
      <c r="P28" s="5">
        <v>1</v>
      </c>
      <c r="Q28" s="86">
        <v>381</v>
      </c>
    </row>
    <row r="29" spans="1:20">
      <c r="A29" s="163" t="s">
        <v>242</v>
      </c>
      <c r="B29" s="5">
        <v>1</v>
      </c>
      <c r="C29" s="295">
        <v>0</v>
      </c>
      <c r="D29" s="5">
        <v>58</v>
      </c>
      <c r="E29" s="5">
        <v>4</v>
      </c>
      <c r="F29" s="5">
        <v>16</v>
      </c>
      <c r="G29" s="5">
        <v>0</v>
      </c>
      <c r="H29" s="5">
        <v>7</v>
      </c>
      <c r="I29" s="5">
        <v>11</v>
      </c>
      <c r="J29" s="5">
        <v>1</v>
      </c>
      <c r="K29" s="5">
        <v>2</v>
      </c>
      <c r="L29" s="5">
        <v>3</v>
      </c>
      <c r="M29" s="5">
        <v>10</v>
      </c>
      <c r="N29" s="5">
        <v>2</v>
      </c>
      <c r="O29" s="5">
        <v>3</v>
      </c>
      <c r="P29" s="5">
        <v>32</v>
      </c>
      <c r="Q29" s="86">
        <v>150</v>
      </c>
    </row>
    <row r="30" spans="1:20">
      <c r="A30" s="82" t="s">
        <v>84</v>
      </c>
      <c r="B30" s="5">
        <v>0</v>
      </c>
      <c r="C30" s="295">
        <v>0</v>
      </c>
      <c r="D30" s="5">
        <v>3</v>
      </c>
      <c r="E30" s="5">
        <v>0</v>
      </c>
      <c r="F30" s="5">
        <v>1</v>
      </c>
      <c r="G30" s="5">
        <v>0</v>
      </c>
      <c r="H30" s="5">
        <v>46</v>
      </c>
      <c r="I30" s="5">
        <v>1</v>
      </c>
      <c r="J30" s="5">
        <v>0</v>
      </c>
      <c r="K30" s="5">
        <v>0</v>
      </c>
      <c r="L30" s="5">
        <v>1</v>
      </c>
      <c r="M30" s="5">
        <v>11</v>
      </c>
      <c r="N30" s="5">
        <v>0</v>
      </c>
      <c r="O30" s="5">
        <v>6</v>
      </c>
      <c r="P30" s="5">
        <v>2</v>
      </c>
      <c r="Q30" s="86">
        <v>71</v>
      </c>
    </row>
    <row r="31" spans="1:20">
      <c r="A31" s="82" t="s">
        <v>85</v>
      </c>
      <c r="B31" s="5">
        <v>0</v>
      </c>
      <c r="C31" s="295">
        <v>0</v>
      </c>
      <c r="D31" s="5">
        <v>7</v>
      </c>
      <c r="E31" s="5">
        <v>1</v>
      </c>
      <c r="F31" s="5">
        <v>2</v>
      </c>
      <c r="G31" s="5">
        <v>177</v>
      </c>
      <c r="H31" s="5">
        <v>0</v>
      </c>
      <c r="I31" s="5">
        <v>1</v>
      </c>
      <c r="J31" s="5">
        <v>0</v>
      </c>
      <c r="K31" s="5">
        <v>0</v>
      </c>
      <c r="L31" s="5">
        <v>0</v>
      </c>
      <c r="M31" s="5">
        <v>3</v>
      </c>
      <c r="N31" s="5">
        <v>0</v>
      </c>
      <c r="O31" s="5">
        <v>0</v>
      </c>
      <c r="P31" s="5">
        <v>0</v>
      </c>
      <c r="Q31" s="86">
        <v>191</v>
      </c>
    </row>
    <row r="32" spans="1:20">
      <c r="A32" s="82" t="s">
        <v>86</v>
      </c>
      <c r="B32" s="5">
        <v>13</v>
      </c>
      <c r="C32" s="295">
        <v>0</v>
      </c>
      <c r="D32" s="5">
        <v>32</v>
      </c>
      <c r="E32" s="5">
        <v>2</v>
      </c>
      <c r="F32" s="5">
        <v>9</v>
      </c>
      <c r="G32" s="5">
        <v>229</v>
      </c>
      <c r="H32" s="5">
        <v>0</v>
      </c>
      <c r="I32" s="5">
        <v>5</v>
      </c>
      <c r="J32" s="5">
        <v>0</v>
      </c>
      <c r="K32" s="5">
        <v>1</v>
      </c>
      <c r="L32" s="5">
        <v>1</v>
      </c>
      <c r="M32" s="5">
        <v>0</v>
      </c>
      <c r="N32" s="5">
        <v>2</v>
      </c>
      <c r="O32" s="5">
        <v>0</v>
      </c>
      <c r="P32" s="5">
        <v>1</v>
      </c>
      <c r="Q32" s="86">
        <v>295</v>
      </c>
    </row>
    <row r="33" spans="1:17">
      <c r="A33" s="165" t="s">
        <v>226</v>
      </c>
      <c r="B33" s="5">
        <v>0</v>
      </c>
      <c r="C33" s="295">
        <v>0</v>
      </c>
      <c r="D33" s="5">
        <v>30</v>
      </c>
      <c r="E33" s="5">
        <v>7</v>
      </c>
      <c r="F33" s="5">
        <v>4</v>
      </c>
      <c r="G33" s="5">
        <v>3</v>
      </c>
      <c r="H33" s="5">
        <v>9</v>
      </c>
      <c r="I33" s="5">
        <v>29</v>
      </c>
      <c r="J33" s="32">
        <v>723</v>
      </c>
      <c r="K33" s="5">
        <v>4</v>
      </c>
      <c r="L33" s="5">
        <v>7</v>
      </c>
      <c r="M33" s="5">
        <v>0</v>
      </c>
      <c r="N33" s="5">
        <v>0</v>
      </c>
      <c r="O33" s="5">
        <v>0</v>
      </c>
      <c r="P33" s="5">
        <v>5</v>
      </c>
      <c r="Q33" s="86">
        <v>821</v>
      </c>
    </row>
    <row r="34" spans="1:17">
      <c r="A34" s="82" t="s">
        <v>215</v>
      </c>
      <c r="B34" s="5">
        <v>559</v>
      </c>
      <c r="C34" s="295">
        <v>0</v>
      </c>
      <c r="D34" s="5">
        <v>893</v>
      </c>
      <c r="E34" s="5">
        <v>35</v>
      </c>
      <c r="F34" s="5">
        <v>173</v>
      </c>
      <c r="G34" s="5">
        <v>182</v>
      </c>
      <c r="H34" s="5">
        <v>104</v>
      </c>
      <c r="I34" s="5">
        <v>81</v>
      </c>
      <c r="J34" s="5">
        <v>47</v>
      </c>
      <c r="K34" s="5">
        <v>76</v>
      </c>
      <c r="L34" s="5">
        <v>218</v>
      </c>
      <c r="M34" s="5">
        <v>15</v>
      </c>
      <c r="N34" s="5">
        <v>7</v>
      </c>
      <c r="O34" s="5">
        <v>42</v>
      </c>
      <c r="P34" s="5">
        <v>36</v>
      </c>
      <c r="Q34" s="86">
        <v>2468</v>
      </c>
    </row>
    <row r="35" spans="1:17">
      <c r="A35" s="82" t="s">
        <v>27</v>
      </c>
      <c r="B35" s="5">
        <v>43</v>
      </c>
      <c r="C35" s="295">
        <v>0</v>
      </c>
      <c r="D35" s="5">
        <v>295</v>
      </c>
      <c r="E35" s="5">
        <v>21</v>
      </c>
      <c r="F35" s="5">
        <v>29</v>
      </c>
      <c r="G35" s="5">
        <v>14</v>
      </c>
      <c r="H35" s="5">
        <v>14</v>
      </c>
      <c r="I35" s="5">
        <v>15</v>
      </c>
      <c r="J35" s="5">
        <v>4</v>
      </c>
      <c r="K35" s="5">
        <v>15</v>
      </c>
      <c r="L35" s="5">
        <v>16</v>
      </c>
      <c r="M35" s="5">
        <v>0</v>
      </c>
      <c r="N35" s="5">
        <v>3</v>
      </c>
      <c r="O35" s="5">
        <v>23</v>
      </c>
      <c r="P35" s="5">
        <v>58</v>
      </c>
      <c r="Q35" s="86">
        <v>550</v>
      </c>
    </row>
    <row r="36" spans="1:17">
      <c r="A36" s="24" t="s">
        <v>25</v>
      </c>
      <c r="B36" s="7">
        <v>4096</v>
      </c>
      <c r="C36" s="325">
        <v>38</v>
      </c>
      <c r="D36" s="7">
        <v>13928</v>
      </c>
      <c r="E36" s="7">
        <v>537</v>
      </c>
      <c r="F36" s="7">
        <v>2925</v>
      </c>
      <c r="G36" s="7">
        <v>2536</v>
      </c>
      <c r="H36" s="7">
        <v>2084</v>
      </c>
      <c r="I36" s="7">
        <v>2056</v>
      </c>
      <c r="J36" s="7">
        <v>790</v>
      </c>
      <c r="K36" s="7">
        <v>1654</v>
      </c>
      <c r="L36" s="7">
        <v>3996</v>
      </c>
      <c r="M36" s="7">
        <v>509</v>
      </c>
      <c r="N36" s="7">
        <v>615</v>
      </c>
      <c r="O36" s="7">
        <v>2348</v>
      </c>
      <c r="P36" s="7">
        <v>4310</v>
      </c>
      <c r="Q36" s="86">
        <v>42422</v>
      </c>
    </row>
    <row r="37" spans="1:17" ht="39" thickBot="1">
      <c r="A37" s="89" t="s">
        <v>171</v>
      </c>
      <c r="B37" s="90">
        <f>B7/B36</f>
        <v>0.240234375</v>
      </c>
      <c r="C37" s="326"/>
      <c r="D37" s="91"/>
      <c r="E37" s="91"/>
      <c r="F37" s="91"/>
      <c r="G37" s="90">
        <f>G6/G36</f>
        <v>0.40694006309148267</v>
      </c>
      <c r="H37" s="90">
        <f>H22/H36</f>
        <v>0.4731285988483685</v>
      </c>
      <c r="I37" s="91"/>
      <c r="J37" s="90">
        <f>J33/J36</f>
        <v>0.91518987341772151</v>
      </c>
      <c r="K37" s="90">
        <f>K21/K36</f>
        <v>0.83796856106408701</v>
      </c>
      <c r="L37" s="91"/>
      <c r="M37" s="90">
        <f>M15/M36</f>
        <v>0.67190569744597251</v>
      </c>
      <c r="N37" s="91"/>
      <c r="O37" s="91"/>
      <c r="P37" s="91"/>
      <c r="Q37" s="92"/>
    </row>
    <row r="38" spans="1:17">
      <c r="A38" s="33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76"/>
    </row>
    <row r="39" spans="1:17">
      <c r="A39" s="33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76"/>
    </row>
    <row r="40" spans="1:17">
      <c r="A40" s="33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76"/>
    </row>
    <row r="41" spans="1:17">
      <c r="A41" s="33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77"/>
    </row>
    <row r="42" spans="1:17">
      <c r="A42" s="33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77"/>
    </row>
    <row r="43" spans="1:17">
      <c r="A43" s="33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77"/>
    </row>
    <row r="44" spans="1:17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78"/>
    </row>
  </sheetData>
  <mergeCells count="1">
    <mergeCell ref="A1:Q1"/>
  </mergeCells>
  <phoneticPr fontId="0" type="noConversion"/>
  <printOptions horizontalCentered="1"/>
  <pageMargins left="0.78740157480314965" right="0.19685039370078741" top="0.46" bottom="0" header="0.11811023622047245" footer="0.17"/>
  <pageSetup paperSize="9" scale="9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V19"/>
  <sheetViews>
    <sheetView zoomScaleNormal="100" workbookViewId="0">
      <selection activeCell="L5" activeCellId="5" sqref="A5 B5 D5 H5 J5 L5"/>
    </sheetView>
  </sheetViews>
  <sheetFormatPr baseColWidth="10" defaultRowHeight="12.75"/>
  <cols>
    <col min="1" max="1" width="20.140625" style="12" bestFit="1" customWidth="1"/>
    <col min="2" max="12" width="9.7109375" style="12" customWidth="1"/>
    <col min="13" max="14" width="5.5703125" style="12" bestFit="1" customWidth="1"/>
    <col min="15" max="15" width="4" style="12" bestFit="1" customWidth="1"/>
    <col min="16" max="17" width="5.5703125" style="12" bestFit="1" customWidth="1"/>
    <col min="18" max="18" width="5.42578125" style="12" bestFit="1" customWidth="1"/>
    <col min="19" max="19" width="6.140625" style="12" bestFit="1" customWidth="1"/>
    <col min="20" max="20" width="5.5703125" style="12" bestFit="1" customWidth="1"/>
    <col min="21" max="21" width="5.5703125" style="12" customWidth="1"/>
    <col min="22" max="22" width="6.5703125" style="12" bestFit="1" customWidth="1"/>
    <col min="23" max="16384" width="11.42578125" style="12"/>
  </cols>
  <sheetData>
    <row r="1" spans="1:22" ht="26.25" customHeight="1">
      <c r="A1" s="533" t="s">
        <v>281</v>
      </c>
      <c r="B1" s="533"/>
      <c r="C1" s="533"/>
      <c r="D1" s="533"/>
      <c r="E1" s="533"/>
      <c r="F1" s="533"/>
      <c r="G1" s="533"/>
      <c r="H1" s="533"/>
      <c r="I1" s="533"/>
      <c r="J1" s="533"/>
      <c r="K1" s="533"/>
      <c r="L1" s="533"/>
      <c r="M1" s="376"/>
      <c r="N1" s="376"/>
      <c r="O1" s="376"/>
      <c r="P1" s="376"/>
      <c r="Q1" s="376"/>
      <c r="R1" s="376"/>
      <c r="S1" s="376"/>
      <c r="T1" s="376"/>
      <c r="U1" s="376"/>
      <c r="V1" s="376"/>
    </row>
    <row r="2" spans="1:22">
      <c r="A2" s="3"/>
    </row>
    <row r="3" spans="1:22" ht="45" customHeight="1">
      <c r="A3" s="375"/>
      <c r="B3" s="534" t="s">
        <v>142</v>
      </c>
      <c r="C3" s="535"/>
      <c r="D3" s="534" t="s">
        <v>212</v>
      </c>
      <c r="E3" s="535"/>
      <c r="F3" s="536" t="s">
        <v>213</v>
      </c>
      <c r="G3" s="537"/>
      <c r="H3" s="534" t="s">
        <v>214</v>
      </c>
      <c r="I3" s="535"/>
      <c r="J3" s="534" t="s">
        <v>27</v>
      </c>
      <c r="K3" s="535"/>
      <c r="L3" s="372" t="s">
        <v>141</v>
      </c>
    </row>
    <row r="4" spans="1:22" ht="16.5" customHeight="1">
      <c r="A4" s="374" t="s">
        <v>167</v>
      </c>
      <c r="B4" s="102">
        <v>554</v>
      </c>
      <c r="C4" s="378">
        <f>B4/L4</f>
        <v>0.13525390625</v>
      </c>
      <c r="D4" s="102">
        <v>2940</v>
      </c>
      <c r="E4" s="378">
        <f>D4/L4</f>
        <v>0.7177734375</v>
      </c>
      <c r="F4" s="390">
        <v>3494</v>
      </c>
      <c r="G4" s="391">
        <f>F4/L4</f>
        <v>0.85302734375</v>
      </c>
      <c r="H4" s="102">
        <v>559</v>
      </c>
      <c r="I4" s="378">
        <f>H4/L4</f>
        <v>0.136474609375</v>
      </c>
      <c r="J4" s="102">
        <v>43</v>
      </c>
      <c r="K4" s="378">
        <f>J4/L4</f>
        <v>1.0498046875E-2</v>
      </c>
      <c r="L4" s="377">
        <v>4096</v>
      </c>
    </row>
    <row r="5" spans="1:22" ht="16.5" customHeight="1">
      <c r="A5" s="404" t="s">
        <v>166</v>
      </c>
      <c r="B5" s="395">
        <v>9</v>
      </c>
      <c r="C5" s="378">
        <f t="shared" ref="C5:C19" si="0">B5/L5</f>
        <v>0.23684210526315788</v>
      </c>
      <c r="D5" s="395">
        <v>29</v>
      </c>
      <c r="E5" s="378">
        <f t="shared" ref="E5:E19" si="1">D5/L5</f>
        <v>0.76315789473684215</v>
      </c>
      <c r="F5" s="390">
        <v>38</v>
      </c>
      <c r="G5" s="391">
        <f t="shared" ref="G5:G19" si="2">F5/L5</f>
        <v>1</v>
      </c>
      <c r="H5" s="395">
        <v>0</v>
      </c>
      <c r="I5" s="378">
        <f t="shared" ref="I5:I19" si="3">H5/L5</f>
        <v>0</v>
      </c>
      <c r="J5" s="395">
        <v>0</v>
      </c>
      <c r="K5" s="378">
        <f t="shared" ref="K5:K19" si="4">J5/L5</f>
        <v>0</v>
      </c>
      <c r="L5" s="395">
        <v>38</v>
      </c>
    </row>
    <row r="6" spans="1:22" ht="16.5" customHeight="1">
      <c r="A6" s="374" t="s">
        <v>13</v>
      </c>
      <c r="B6" s="102">
        <v>11236</v>
      </c>
      <c r="C6" s="378">
        <f t="shared" si="0"/>
        <v>0.80672027570361859</v>
      </c>
      <c r="D6" s="102">
        <v>1504</v>
      </c>
      <c r="E6" s="378">
        <f t="shared" si="1"/>
        <v>0.10798391728891442</v>
      </c>
      <c r="F6" s="390">
        <v>12740</v>
      </c>
      <c r="G6" s="391">
        <f t="shared" si="2"/>
        <v>0.91470419299253303</v>
      </c>
      <c r="H6" s="102">
        <v>893</v>
      </c>
      <c r="I6" s="378">
        <f t="shared" si="3"/>
        <v>6.4115450890292941E-2</v>
      </c>
      <c r="J6" s="102">
        <v>295</v>
      </c>
      <c r="K6" s="378">
        <f t="shared" si="4"/>
        <v>2.1180356117174039E-2</v>
      </c>
      <c r="L6" s="377">
        <v>13928</v>
      </c>
    </row>
    <row r="7" spans="1:22" ht="16.5" customHeight="1">
      <c r="A7" s="374" t="s">
        <v>62</v>
      </c>
      <c r="B7" s="102">
        <v>379</v>
      </c>
      <c r="C7" s="378">
        <f t="shared" si="0"/>
        <v>0.70577281191806329</v>
      </c>
      <c r="D7" s="102">
        <v>102</v>
      </c>
      <c r="E7" s="378">
        <f t="shared" si="1"/>
        <v>0.18994413407821228</v>
      </c>
      <c r="F7" s="390">
        <v>481</v>
      </c>
      <c r="G7" s="391">
        <f t="shared" si="2"/>
        <v>0.8957169459962756</v>
      </c>
      <c r="H7" s="102">
        <v>35</v>
      </c>
      <c r="I7" s="378">
        <f t="shared" si="3"/>
        <v>6.5176908752327747E-2</v>
      </c>
      <c r="J7" s="102">
        <v>21</v>
      </c>
      <c r="K7" s="378">
        <f t="shared" si="4"/>
        <v>3.9106145251396648E-2</v>
      </c>
      <c r="L7" s="377">
        <v>537</v>
      </c>
    </row>
    <row r="8" spans="1:22" ht="16.5" customHeight="1">
      <c r="A8" s="374" t="s">
        <v>103</v>
      </c>
      <c r="B8" s="102">
        <v>2475</v>
      </c>
      <c r="C8" s="378">
        <f t="shared" si="0"/>
        <v>0.84615384615384615</v>
      </c>
      <c r="D8" s="102">
        <v>248</v>
      </c>
      <c r="E8" s="378">
        <f t="shared" si="1"/>
        <v>8.4786324786324793E-2</v>
      </c>
      <c r="F8" s="390">
        <v>2723</v>
      </c>
      <c r="G8" s="391">
        <f t="shared" si="2"/>
        <v>0.9309401709401709</v>
      </c>
      <c r="H8" s="102">
        <v>173</v>
      </c>
      <c r="I8" s="378">
        <f t="shared" si="3"/>
        <v>5.9145299145299146E-2</v>
      </c>
      <c r="J8" s="102">
        <v>29</v>
      </c>
      <c r="K8" s="378">
        <f t="shared" si="4"/>
        <v>9.9145299145299154E-3</v>
      </c>
      <c r="L8" s="377">
        <v>2925</v>
      </c>
    </row>
    <row r="9" spans="1:22" ht="16.5" customHeight="1">
      <c r="A9" s="374" t="s">
        <v>159</v>
      </c>
      <c r="B9" s="102">
        <v>67</v>
      </c>
      <c r="C9" s="378">
        <f t="shared" si="0"/>
        <v>2.641955835962145E-2</v>
      </c>
      <c r="D9" s="102">
        <v>2273</v>
      </c>
      <c r="E9" s="378">
        <f t="shared" si="1"/>
        <v>0.89629337539432175</v>
      </c>
      <c r="F9" s="390">
        <v>2340</v>
      </c>
      <c r="G9" s="391">
        <f t="shared" si="2"/>
        <v>0.92271293375394325</v>
      </c>
      <c r="H9" s="102">
        <v>182</v>
      </c>
      <c r="I9" s="378">
        <f t="shared" si="3"/>
        <v>7.1766561514195581E-2</v>
      </c>
      <c r="J9" s="102">
        <v>14</v>
      </c>
      <c r="K9" s="378">
        <f t="shared" si="4"/>
        <v>5.5205047318611991E-3</v>
      </c>
      <c r="L9" s="377">
        <v>2536</v>
      </c>
    </row>
    <row r="10" spans="1:22" ht="16.5" customHeight="1">
      <c r="A10" s="374" t="s">
        <v>18</v>
      </c>
      <c r="B10" s="102">
        <v>149</v>
      </c>
      <c r="C10" s="378">
        <f t="shared" si="0"/>
        <v>7.1497120921305182E-2</v>
      </c>
      <c r="D10" s="102">
        <v>1817</v>
      </c>
      <c r="E10" s="378">
        <f t="shared" si="1"/>
        <v>0.87188099808061426</v>
      </c>
      <c r="F10" s="390">
        <v>1966</v>
      </c>
      <c r="G10" s="391">
        <f t="shared" si="2"/>
        <v>0.94337811900191937</v>
      </c>
      <c r="H10" s="102">
        <v>104</v>
      </c>
      <c r="I10" s="378">
        <f t="shared" si="3"/>
        <v>4.9904030710172742E-2</v>
      </c>
      <c r="J10" s="102">
        <v>14</v>
      </c>
      <c r="K10" s="378">
        <f t="shared" si="4"/>
        <v>6.7178502879078695E-3</v>
      </c>
      <c r="L10" s="377">
        <v>2084</v>
      </c>
    </row>
    <row r="11" spans="1:22" ht="16.5" customHeight="1">
      <c r="A11" s="374" t="s">
        <v>165</v>
      </c>
      <c r="B11" s="102">
        <v>1792</v>
      </c>
      <c r="C11" s="378">
        <f t="shared" si="0"/>
        <v>0.87159533073929962</v>
      </c>
      <c r="D11" s="102">
        <v>168</v>
      </c>
      <c r="E11" s="378">
        <f t="shared" si="1"/>
        <v>8.171206225680934E-2</v>
      </c>
      <c r="F11" s="390">
        <v>1960</v>
      </c>
      <c r="G11" s="391">
        <f t="shared" si="2"/>
        <v>0.953307392996109</v>
      </c>
      <c r="H11" s="102">
        <v>81</v>
      </c>
      <c r="I11" s="378">
        <f t="shared" si="3"/>
        <v>3.9396887159533073E-2</v>
      </c>
      <c r="J11" s="102">
        <v>15</v>
      </c>
      <c r="K11" s="378">
        <f t="shared" si="4"/>
        <v>7.2957198443579768E-3</v>
      </c>
      <c r="L11" s="377">
        <v>2056</v>
      </c>
    </row>
    <row r="12" spans="1:22" ht="16.5" customHeight="1">
      <c r="A12" s="374" t="s">
        <v>164</v>
      </c>
      <c r="B12" s="102">
        <v>8</v>
      </c>
      <c r="C12" s="378">
        <f t="shared" si="0"/>
        <v>1.0126582278481013E-2</v>
      </c>
      <c r="D12" s="102">
        <v>731</v>
      </c>
      <c r="E12" s="378">
        <f t="shared" si="1"/>
        <v>0.92531645569620258</v>
      </c>
      <c r="F12" s="390">
        <v>739</v>
      </c>
      <c r="G12" s="391">
        <f t="shared" si="2"/>
        <v>0.93544303797468353</v>
      </c>
      <c r="H12" s="102">
        <v>47</v>
      </c>
      <c r="I12" s="378">
        <f t="shared" si="3"/>
        <v>5.9493670886075947E-2</v>
      </c>
      <c r="J12" s="102">
        <v>4</v>
      </c>
      <c r="K12" s="378">
        <f t="shared" si="4"/>
        <v>5.0632911392405064E-3</v>
      </c>
      <c r="L12" s="377">
        <v>790</v>
      </c>
    </row>
    <row r="13" spans="1:22" ht="16.5" customHeight="1">
      <c r="A13" s="374" t="s">
        <v>163</v>
      </c>
      <c r="B13" s="102">
        <v>76</v>
      </c>
      <c r="C13" s="378">
        <f t="shared" si="0"/>
        <v>4.5949214026602174E-2</v>
      </c>
      <c r="D13" s="102">
        <v>1487</v>
      </c>
      <c r="E13" s="378">
        <f t="shared" si="1"/>
        <v>0.89903264812575578</v>
      </c>
      <c r="F13" s="390">
        <v>1563</v>
      </c>
      <c r="G13" s="391">
        <f t="shared" si="2"/>
        <v>0.94498186215235791</v>
      </c>
      <c r="H13" s="102">
        <v>76</v>
      </c>
      <c r="I13" s="378">
        <f t="shared" si="3"/>
        <v>4.5949214026602174E-2</v>
      </c>
      <c r="J13" s="102">
        <v>15</v>
      </c>
      <c r="K13" s="378">
        <f t="shared" si="4"/>
        <v>9.068923821039904E-3</v>
      </c>
      <c r="L13" s="377">
        <v>1654</v>
      </c>
    </row>
    <row r="14" spans="1:22" ht="16.5" customHeight="1">
      <c r="A14" s="374" t="s">
        <v>162</v>
      </c>
      <c r="B14" s="102">
        <v>3273</v>
      </c>
      <c r="C14" s="378">
        <f t="shared" si="0"/>
        <v>0.81906906906906907</v>
      </c>
      <c r="D14" s="102">
        <v>489</v>
      </c>
      <c r="E14" s="378">
        <f t="shared" si="1"/>
        <v>0.12237237237237238</v>
      </c>
      <c r="F14" s="390">
        <v>3762</v>
      </c>
      <c r="G14" s="391">
        <f t="shared" si="2"/>
        <v>0.94144144144144148</v>
      </c>
      <c r="H14" s="102">
        <v>218</v>
      </c>
      <c r="I14" s="378">
        <f t="shared" si="3"/>
        <v>5.4554554554554553E-2</v>
      </c>
      <c r="J14" s="102">
        <v>16</v>
      </c>
      <c r="K14" s="378">
        <f t="shared" si="4"/>
        <v>4.004004004004004E-3</v>
      </c>
      <c r="L14" s="377">
        <v>3996</v>
      </c>
    </row>
    <row r="15" spans="1:22" ht="16.5" customHeight="1">
      <c r="A15" s="374" t="s">
        <v>23</v>
      </c>
      <c r="B15" s="102">
        <v>71</v>
      </c>
      <c r="C15" s="378">
        <f t="shared" si="0"/>
        <v>0.13948919449901767</v>
      </c>
      <c r="D15" s="102">
        <v>423</v>
      </c>
      <c r="E15" s="378">
        <f t="shared" si="1"/>
        <v>0.83104125736738699</v>
      </c>
      <c r="F15" s="390">
        <v>494</v>
      </c>
      <c r="G15" s="391">
        <f t="shared" si="2"/>
        <v>0.97053045186640474</v>
      </c>
      <c r="H15" s="102">
        <v>15</v>
      </c>
      <c r="I15" s="378">
        <f t="shared" si="3"/>
        <v>2.9469548133595286E-2</v>
      </c>
      <c r="J15" s="102">
        <v>0</v>
      </c>
      <c r="K15" s="378">
        <f t="shared" si="4"/>
        <v>0</v>
      </c>
      <c r="L15" s="377">
        <v>509</v>
      </c>
    </row>
    <row r="16" spans="1:22" ht="16.5" customHeight="1">
      <c r="A16" s="374" t="s">
        <v>24</v>
      </c>
      <c r="B16" s="102">
        <v>571</v>
      </c>
      <c r="C16" s="378">
        <f t="shared" si="0"/>
        <v>0.92845528455284554</v>
      </c>
      <c r="D16" s="102">
        <v>34</v>
      </c>
      <c r="E16" s="378">
        <f t="shared" si="1"/>
        <v>5.5284552845528454E-2</v>
      </c>
      <c r="F16" s="390">
        <v>605</v>
      </c>
      <c r="G16" s="391">
        <f t="shared" si="2"/>
        <v>0.98373983739837401</v>
      </c>
      <c r="H16" s="102">
        <v>7</v>
      </c>
      <c r="I16" s="378">
        <f t="shared" si="3"/>
        <v>1.1382113821138212E-2</v>
      </c>
      <c r="J16" s="102">
        <v>3</v>
      </c>
      <c r="K16" s="378">
        <f t="shared" si="4"/>
        <v>4.8780487804878049E-3</v>
      </c>
      <c r="L16" s="377">
        <v>615</v>
      </c>
    </row>
    <row r="17" spans="1:12" ht="16.5" customHeight="1">
      <c r="A17" s="374" t="s">
        <v>161</v>
      </c>
      <c r="B17" s="102">
        <v>2231</v>
      </c>
      <c r="C17" s="378">
        <f t="shared" si="0"/>
        <v>0.95017035775127767</v>
      </c>
      <c r="D17" s="102">
        <v>52</v>
      </c>
      <c r="E17" s="378">
        <f t="shared" si="1"/>
        <v>2.2146507666098807E-2</v>
      </c>
      <c r="F17" s="390">
        <v>2283</v>
      </c>
      <c r="G17" s="391">
        <f t="shared" si="2"/>
        <v>0.9723168654173765</v>
      </c>
      <c r="H17" s="102">
        <v>42</v>
      </c>
      <c r="I17" s="378">
        <f t="shared" si="3"/>
        <v>1.7887563884156729E-2</v>
      </c>
      <c r="J17" s="102">
        <v>23</v>
      </c>
      <c r="K17" s="378">
        <f t="shared" si="4"/>
        <v>9.7955706984667809E-3</v>
      </c>
      <c r="L17" s="377">
        <v>2348</v>
      </c>
    </row>
    <row r="18" spans="1:12" ht="16.5" customHeight="1">
      <c r="A18" s="374" t="s">
        <v>160</v>
      </c>
      <c r="B18" s="102">
        <v>4111</v>
      </c>
      <c r="C18" s="378">
        <f t="shared" si="0"/>
        <v>0.95382830626450121</v>
      </c>
      <c r="D18" s="102">
        <v>105</v>
      </c>
      <c r="E18" s="378">
        <f t="shared" si="1"/>
        <v>2.4361948955916472E-2</v>
      </c>
      <c r="F18" s="390">
        <v>4216</v>
      </c>
      <c r="G18" s="391">
        <f t="shared" si="2"/>
        <v>0.97819025522041758</v>
      </c>
      <c r="H18" s="102">
        <v>36</v>
      </c>
      <c r="I18" s="378">
        <f t="shared" si="3"/>
        <v>8.3526682134570773E-3</v>
      </c>
      <c r="J18" s="102">
        <v>58</v>
      </c>
      <c r="K18" s="378">
        <f t="shared" si="4"/>
        <v>1.3457076566125291E-2</v>
      </c>
      <c r="L18" s="377">
        <v>4310</v>
      </c>
    </row>
    <row r="19" spans="1:12" ht="16.5" customHeight="1">
      <c r="A19" s="373" t="s">
        <v>25</v>
      </c>
      <c r="B19" s="380">
        <v>27002</v>
      </c>
      <c r="C19" s="379">
        <f t="shared" si="0"/>
        <v>0.63650935835179856</v>
      </c>
      <c r="D19" s="380">
        <v>12402</v>
      </c>
      <c r="E19" s="379">
        <f t="shared" si="1"/>
        <v>0.29234830983923438</v>
      </c>
      <c r="F19" s="392">
        <v>39404</v>
      </c>
      <c r="G19" s="393">
        <f t="shared" si="2"/>
        <v>0.92885766819103299</v>
      </c>
      <c r="H19" s="380">
        <v>2468</v>
      </c>
      <c r="I19" s="389">
        <f t="shared" si="3"/>
        <v>5.8177360803356747E-2</v>
      </c>
      <c r="J19" s="380">
        <v>550</v>
      </c>
      <c r="K19" s="379">
        <f t="shared" si="4"/>
        <v>1.2964971005610296E-2</v>
      </c>
      <c r="L19" s="380">
        <v>42422</v>
      </c>
    </row>
  </sheetData>
  <mergeCells count="6">
    <mergeCell ref="A1:L1"/>
    <mergeCell ref="B3:C3"/>
    <mergeCell ref="D3:E3"/>
    <mergeCell ref="F3:G3"/>
    <mergeCell ref="H3:I3"/>
    <mergeCell ref="J3:K3"/>
  </mergeCells>
  <printOptions horizontalCentered="1"/>
  <pageMargins left="0.78740157480314965" right="0.39370078740157483" top="0.47244094488188981" bottom="0.19685039370078741" header="0.11811023622047245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5</vt:i4>
      </vt:variant>
    </vt:vector>
  </HeadingPairs>
  <TitlesOfParts>
    <vt:vector size="18" baseType="lpstr">
      <vt:lpstr>Entrées</vt:lpstr>
      <vt:lpstr>Prêts</vt:lpstr>
      <vt:lpstr>Fréquentation portail</vt:lpstr>
      <vt:lpstr>Abonnés &amp; Emprunteurs actifs</vt:lpstr>
      <vt:lpstr>Surfaces et places assises</vt:lpstr>
      <vt:lpstr>Entrées prêts jours heures</vt:lpstr>
      <vt:lpstr>Abonnés au 31 cate d'abo</vt:lpstr>
      <vt:lpstr>Abonnés communes et %</vt:lpstr>
      <vt:lpstr>Abonnés des communes</vt:lpstr>
      <vt:lpstr>Collection</vt:lpstr>
      <vt:lpstr>Acquisitions courantes </vt:lpstr>
      <vt:lpstr>Acquisitions par loc</vt:lpstr>
      <vt:lpstr>Périodiques </vt:lpstr>
      <vt:lpstr>'Abonnés au 31 cate d''abo'!Zone_d_impression</vt:lpstr>
      <vt:lpstr>'Abonnés des communes'!Zone_d_impression</vt:lpstr>
      <vt:lpstr>Collection!Zone_d_impression</vt:lpstr>
      <vt:lpstr>Entrées!Zone_d_impression</vt:lpstr>
      <vt:lpstr>Prêts!Zone_d_impression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bergafj</dc:creator>
  <cp:lastModifiedBy>VALENTIN Jérémie</cp:lastModifiedBy>
  <cp:lastPrinted>2017-04-04T13:50:00Z</cp:lastPrinted>
  <dcterms:created xsi:type="dcterms:W3CDTF">2012-07-10T12:19:50Z</dcterms:created>
  <dcterms:modified xsi:type="dcterms:W3CDTF">2017-11-23T13:42:27Z</dcterms:modified>
</cp:coreProperties>
</file>